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STRA\PLOTR\SÁL ZASTUPITELSTVA\DOC+DWG+XLS\"/>
    </mc:Choice>
  </mc:AlternateContent>
  <bookViews>
    <workbookView xWindow="0" yWindow="0" windowWidth="22092" windowHeight="9972" tabRatio="328" activeTab="1" xr2:uid="{9B24DA9A-F5CD-4C52-962B-3C866E9DF10A}"/>
  </bookViews>
  <sheets>
    <sheet name="Rekapitulace" sheetId="3" r:id="rId1"/>
    <sheet name="Rozpočet" sheetId="2" r:id="rId2"/>
    <sheet name="Parametry" sheetId="1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3" l="1"/>
  <c r="B36" i="3"/>
  <c r="C35" i="3"/>
  <c r="B35" i="3"/>
  <c r="C34" i="3"/>
  <c r="B34" i="3"/>
  <c r="C32" i="3"/>
  <c r="B32" i="3"/>
  <c r="C31" i="3"/>
  <c r="B31" i="3"/>
  <c r="C30" i="3"/>
  <c r="B12" i="3"/>
  <c r="C11" i="3"/>
  <c r="C10" i="3"/>
  <c r="C9" i="3"/>
  <c r="B7" i="3"/>
  <c r="C4" i="3"/>
  <c r="B4" i="3"/>
  <c r="B3" i="3"/>
  <c r="I244" i="2"/>
  <c r="G244" i="2"/>
  <c r="E244" i="2"/>
  <c r="I243" i="2"/>
  <c r="H243" i="2"/>
  <c r="G243" i="2"/>
  <c r="E243" i="2"/>
  <c r="I240" i="2"/>
  <c r="H240" i="2"/>
  <c r="G240" i="2"/>
  <c r="E240" i="2"/>
  <c r="I238" i="2"/>
  <c r="H238" i="2"/>
  <c r="G238" i="2"/>
  <c r="E238" i="2"/>
  <c r="I236" i="2"/>
  <c r="H236" i="2"/>
  <c r="G236" i="2"/>
  <c r="E236" i="2"/>
  <c r="I233" i="2"/>
  <c r="H233" i="2"/>
  <c r="G233" i="2"/>
  <c r="E233" i="2"/>
  <c r="I232" i="2"/>
  <c r="H232" i="2"/>
  <c r="G232" i="2"/>
  <c r="E232" i="2"/>
  <c r="I229" i="2"/>
  <c r="H229" i="2"/>
  <c r="G229" i="2"/>
  <c r="E229" i="2"/>
  <c r="I228" i="2"/>
  <c r="H228" i="2"/>
  <c r="G228" i="2"/>
  <c r="E228" i="2"/>
  <c r="I227" i="2"/>
  <c r="H227" i="2"/>
  <c r="G227" i="2"/>
  <c r="E227" i="2"/>
  <c r="I226" i="2"/>
  <c r="H226" i="2"/>
  <c r="G226" i="2"/>
  <c r="E226" i="2"/>
  <c r="I223" i="2"/>
  <c r="H223" i="2"/>
  <c r="G223" i="2"/>
  <c r="E223" i="2"/>
  <c r="I220" i="2"/>
  <c r="H220" i="2"/>
  <c r="G220" i="2"/>
  <c r="E220" i="2"/>
  <c r="I217" i="2"/>
  <c r="H217" i="2"/>
  <c r="G217" i="2"/>
  <c r="E217" i="2"/>
  <c r="I215" i="2"/>
  <c r="H215" i="2"/>
  <c r="G215" i="2"/>
  <c r="E215" i="2"/>
  <c r="I213" i="2"/>
  <c r="H213" i="2"/>
  <c r="G213" i="2"/>
  <c r="E213" i="2"/>
  <c r="I211" i="2"/>
  <c r="H211" i="2"/>
  <c r="G211" i="2"/>
  <c r="E211" i="2"/>
  <c r="H207" i="2"/>
  <c r="I206" i="2"/>
  <c r="G206" i="2"/>
  <c r="E206" i="2"/>
  <c r="I205" i="2"/>
  <c r="H205" i="2"/>
  <c r="G205" i="2"/>
  <c r="E205" i="2"/>
  <c r="I204" i="2"/>
  <c r="H204" i="2"/>
  <c r="G204" i="2"/>
  <c r="E204" i="2"/>
  <c r="I202" i="2"/>
  <c r="H202" i="2"/>
  <c r="G202" i="2"/>
  <c r="E202" i="2"/>
  <c r="I201" i="2"/>
  <c r="H201" i="2"/>
  <c r="G201" i="2"/>
  <c r="E201" i="2"/>
  <c r="I200" i="2"/>
  <c r="H200" i="2"/>
  <c r="G200" i="2"/>
  <c r="E200" i="2"/>
  <c r="I199" i="2"/>
  <c r="H199" i="2"/>
  <c r="G199" i="2"/>
  <c r="E199" i="2"/>
  <c r="I198" i="2"/>
  <c r="H198" i="2"/>
  <c r="G198" i="2"/>
  <c r="E198" i="2"/>
  <c r="I197" i="2"/>
  <c r="H197" i="2"/>
  <c r="G197" i="2"/>
  <c r="E197" i="2"/>
  <c r="I195" i="2"/>
  <c r="H195" i="2"/>
  <c r="G195" i="2"/>
  <c r="E195" i="2"/>
  <c r="I194" i="2"/>
  <c r="H194" i="2"/>
  <c r="G194" i="2"/>
  <c r="E194" i="2"/>
  <c r="I193" i="2"/>
  <c r="H193" i="2"/>
  <c r="G193" i="2"/>
  <c r="E193" i="2"/>
  <c r="I192" i="2"/>
  <c r="H192" i="2"/>
  <c r="G192" i="2"/>
  <c r="E192" i="2"/>
  <c r="I191" i="2"/>
  <c r="H191" i="2"/>
  <c r="G191" i="2"/>
  <c r="E191" i="2"/>
  <c r="I189" i="2"/>
  <c r="H189" i="2"/>
  <c r="G189" i="2"/>
  <c r="E189" i="2"/>
  <c r="I188" i="2"/>
  <c r="H188" i="2"/>
  <c r="G188" i="2"/>
  <c r="E188" i="2"/>
  <c r="I186" i="2"/>
  <c r="H186" i="2"/>
  <c r="G186" i="2"/>
  <c r="E186" i="2"/>
  <c r="I185" i="2"/>
  <c r="H185" i="2"/>
  <c r="G185" i="2"/>
  <c r="E185" i="2"/>
  <c r="I183" i="2"/>
  <c r="H183" i="2"/>
  <c r="G183" i="2"/>
  <c r="E183" i="2"/>
  <c r="I182" i="2"/>
  <c r="H182" i="2"/>
  <c r="G182" i="2"/>
  <c r="E182" i="2"/>
  <c r="I181" i="2"/>
  <c r="H181" i="2"/>
  <c r="G181" i="2"/>
  <c r="E181" i="2"/>
  <c r="I180" i="2"/>
  <c r="H180" i="2"/>
  <c r="G180" i="2"/>
  <c r="E180" i="2"/>
  <c r="I178" i="2"/>
  <c r="H178" i="2"/>
  <c r="G178" i="2"/>
  <c r="E178" i="2"/>
  <c r="I177" i="2"/>
  <c r="H177" i="2"/>
  <c r="G177" i="2"/>
  <c r="E177" i="2"/>
  <c r="I176" i="2"/>
  <c r="H176" i="2"/>
  <c r="G176" i="2"/>
  <c r="E176" i="2"/>
  <c r="I174" i="2"/>
  <c r="H174" i="2"/>
  <c r="G174" i="2"/>
  <c r="E174" i="2"/>
  <c r="I172" i="2"/>
  <c r="H172" i="2"/>
  <c r="G172" i="2"/>
  <c r="E172" i="2"/>
  <c r="I171" i="2"/>
  <c r="H171" i="2"/>
  <c r="G171" i="2"/>
  <c r="E171" i="2"/>
  <c r="I169" i="2"/>
  <c r="H169" i="2"/>
  <c r="G169" i="2"/>
  <c r="E169" i="2"/>
  <c r="I168" i="2"/>
  <c r="H168" i="2"/>
  <c r="G168" i="2"/>
  <c r="E168" i="2"/>
  <c r="I167" i="2"/>
  <c r="H167" i="2"/>
  <c r="G167" i="2"/>
  <c r="E167" i="2"/>
  <c r="I166" i="2"/>
  <c r="H166" i="2"/>
  <c r="G166" i="2"/>
  <c r="E166" i="2"/>
  <c r="I165" i="2"/>
  <c r="H165" i="2"/>
  <c r="G165" i="2"/>
  <c r="E165" i="2"/>
  <c r="I164" i="2"/>
  <c r="H164" i="2"/>
  <c r="G164" i="2"/>
  <c r="E164" i="2"/>
  <c r="I163" i="2"/>
  <c r="H163" i="2"/>
  <c r="G163" i="2"/>
  <c r="E163" i="2"/>
  <c r="I160" i="2"/>
  <c r="H160" i="2"/>
  <c r="G160" i="2"/>
  <c r="E160" i="2"/>
  <c r="I159" i="2"/>
  <c r="H159" i="2"/>
  <c r="G159" i="2"/>
  <c r="E159" i="2"/>
  <c r="I156" i="2"/>
  <c r="H156" i="2"/>
  <c r="G156" i="2"/>
  <c r="E156" i="2"/>
  <c r="I154" i="2"/>
  <c r="H154" i="2"/>
  <c r="G154" i="2"/>
  <c r="E154" i="2"/>
  <c r="I152" i="2"/>
  <c r="H152" i="2"/>
  <c r="G152" i="2"/>
  <c r="E152" i="2"/>
  <c r="I151" i="2"/>
  <c r="H151" i="2"/>
  <c r="G151" i="2"/>
  <c r="E151" i="2"/>
  <c r="I150" i="2"/>
  <c r="H150" i="2"/>
  <c r="G150" i="2"/>
  <c r="E150" i="2"/>
  <c r="I149" i="2"/>
  <c r="H149" i="2"/>
  <c r="G149" i="2"/>
  <c r="E149" i="2"/>
  <c r="I148" i="2"/>
  <c r="H148" i="2"/>
  <c r="G148" i="2"/>
  <c r="E148" i="2"/>
  <c r="I146" i="2"/>
  <c r="H146" i="2"/>
  <c r="G146" i="2"/>
  <c r="E146" i="2"/>
  <c r="I145" i="2"/>
  <c r="H145" i="2"/>
  <c r="G145" i="2"/>
  <c r="E145" i="2"/>
  <c r="I144" i="2"/>
  <c r="H144" i="2"/>
  <c r="G144" i="2"/>
  <c r="E144" i="2"/>
  <c r="I142" i="2"/>
  <c r="H142" i="2"/>
  <c r="G142" i="2"/>
  <c r="E142" i="2"/>
  <c r="I141" i="2"/>
  <c r="H141" i="2"/>
  <c r="G141" i="2"/>
  <c r="E141" i="2"/>
  <c r="I140" i="2"/>
  <c r="H140" i="2"/>
  <c r="G140" i="2"/>
  <c r="E140" i="2"/>
  <c r="I137" i="2"/>
  <c r="H137" i="2"/>
  <c r="G137" i="2"/>
  <c r="E137" i="2"/>
  <c r="I135" i="2"/>
  <c r="H135" i="2"/>
  <c r="G135" i="2"/>
  <c r="E135" i="2"/>
  <c r="I134" i="2"/>
  <c r="H134" i="2"/>
  <c r="G134" i="2"/>
  <c r="E134" i="2"/>
  <c r="I133" i="2"/>
  <c r="H133" i="2"/>
  <c r="G133" i="2"/>
  <c r="E133" i="2"/>
  <c r="I131" i="2"/>
  <c r="H131" i="2"/>
  <c r="G131" i="2"/>
  <c r="E131" i="2"/>
  <c r="I130" i="2"/>
  <c r="H130" i="2"/>
  <c r="G130" i="2"/>
  <c r="E130" i="2"/>
  <c r="I129" i="2"/>
  <c r="H129" i="2"/>
  <c r="G129" i="2"/>
  <c r="E129" i="2"/>
  <c r="I127" i="2"/>
  <c r="H127" i="2"/>
  <c r="G127" i="2"/>
  <c r="E127" i="2"/>
  <c r="I125" i="2"/>
  <c r="H125" i="2"/>
  <c r="G125" i="2"/>
  <c r="E125" i="2"/>
  <c r="I124" i="2"/>
  <c r="H124" i="2"/>
  <c r="G124" i="2"/>
  <c r="E124" i="2"/>
  <c r="I122" i="2"/>
  <c r="H122" i="2"/>
  <c r="G122" i="2"/>
  <c r="E122" i="2"/>
  <c r="I120" i="2"/>
  <c r="H120" i="2"/>
  <c r="G120" i="2"/>
  <c r="E120" i="2"/>
  <c r="I118" i="2"/>
  <c r="H118" i="2"/>
  <c r="G118" i="2"/>
  <c r="E118" i="2"/>
  <c r="I116" i="2"/>
  <c r="H116" i="2"/>
  <c r="G116" i="2"/>
  <c r="E116" i="2"/>
  <c r="I115" i="2"/>
  <c r="H115" i="2"/>
  <c r="G115" i="2"/>
  <c r="E115" i="2"/>
  <c r="I112" i="2"/>
  <c r="H112" i="2"/>
  <c r="G112" i="2"/>
  <c r="E112" i="2"/>
  <c r="I111" i="2"/>
  <c r="H111" i="2"/>
  <c r="G111" i="2"/>
  <c r="E111" i="2"/>
  <c r="I110" i="2"/>
  <c r="H110" i="2"/>
  <c r="G110" i="2"/>
  <c r="E110" i="2"/>
  <c r="I108" i="2"/>
  <c r="H108" i="2"/>
  <c r="G108" i="2"/>
  <c r="E108" i="2"/>
  <c r="I107" i="2"/>
  <c r="H107" i="2"/>
  <c r="G107" i="2"/>
  <c r="E107" i="2"/>
  <c r="H106" i="2"/>
  <c r="G106" i="2"/>
  <c r="E106" i="2"/>
  <c r="I106" i="2" s="1"/>
  <c r="I105" i="2"/>
  <c r="H105" i="2"/>
  <c r="G105" i="2"/>
  <c r="E105" i="2"/>
  <c r="I104" i="2"/>
  <c r="H104" i="2"/>
  <c r="G104" i="2"/>
  <c r="E104" i="2"/>
  <c r="I102" i="2"/>
  <c r="H102" i="2"/>
  <c r="G102" i="2"/>
  <c r="E102" i="2"/>
  <c r="H101" i="2"/>
  <c r="G101" i="2"/>
  <c r="E101" i="2"/>
  <c r="I101" i="2" s="1"/>
  <c r="I100" i="2"/>
  <c r="H100" i="2"/>
  <c r="G100" i="2"/>
  <c r="E100" i="2"/>
  <c r="I99" i="2"/>
  <c r="H99" i="2"/>
  <c r="G99" i="2"/>
  <c r="E99" i="2"/>
  <c r="I97" i="2"/>
  <c r="H97" i="2"/>
  <c r="G97" i="2"/>
  <c r="E97" i="2"/>
  <c r="I96" i="2"/>
  <c r="H96" i="2"/>
  <c r="G96" i="2"/>
  <c r="E96" i="2"/>
  <c r="I94" i="2"/>
  <c r="H94" i="2"/>
  <c r="G94" i="2"/>
  <c r="E94" i="2"/>
  <c r="I93" i="2"/>
  <c r="H93" i="2"/>
  <c r="G93" i="2"/>
  <c r="E93" i="2"/>
  <c r="I92" i="2"/>
  <c r="H92" i="2"/>
  <c r="G92" i="2"/>
  <c r="E92" i="2"/>
  <c r="H91" i="2"/>
  <c r="G91" i="2"/>
  <c r="E91" i="2"/>
  <c r="I90" i="2"/>
  <c r="H90" i="2"/>
  <c r="G90" i="2"/>
  <c r="E90" i="2"/>
  <c r="I88" i="2"/>
  <c r="H88" i="2"/>
  <c r="G88" i="2"/>
  <c r="E88" i="2"/>
  <c r="I87" i="2"/>
  <c r="H87" i="2"/>
  <c r="G87" i="2"/>
  <c r="E87" i="2"/>
  <c r="I86" i="2"/>
  <c r="H86" i="2"/>
  <c r="G86" i="2"/>
  <c r="E86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I78" i="2"/>
  <c r="H78" i="2"/>
  <c r="G78" i="2"/>
  <c r="E78" i="2"/>
  <c r="I77" i="2"/>
  <c r="H77" i="2"/>
  <c r="G77" i="2"/>
  <c r="E77" i="2"/>
  <c r="I76" i="2"/>
  <c r="H76" i="2"/>
  <c r="G76" i="2"/>
  <c r="E76" i="2"/>
  <c r="I74" i="2"/>
  <c r="H74" i="2"/>
  <c r="G74" i="2"/>
  <c r="E74" i="2"/>
  <c r="I72" i="2"/>
  <c r="H72" i="2"/>
  <c r="G72" i="2"/>
  <c r="E72" i="2"/>
  <c r="I71" i="2"/>
  <c r="H71" i="2"/>
  <c r="G71" i="2"/>
  <c r="E71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2" i="2"/>
  <c r="H62" i="2"/>
  <c r="G62" i="2"/>
  <c r="E62" i="2"/>
  <c r="I61" i="2"/>
  <c r="H61" i="2"/>
  <c r="G61" i="2"/>
  <c r="E61" i="2"/>
  <c r="I59" i="2"/>
  <c r="G59" i="2"/>
  <c r="E59" i="2"/>
  <c r="I58" i="2"/>
  <c r="H58" i="2"/>
  <c r="G58" i="2"/>
  <c r="E58" i="2"/>
  <c r="I56" i="2"/>
  <c r="H56" i="2"/>
  <c r="G56" i="2"/>
  <c r="E56" i="2"/>
  <c r="E53" i="2"/>
  <c r="B33" i="3" s="1"/>
  <c r="H52" i="2"/>
  <c r="G52" i="2"/>
  <c r="E52" i="2"/>
  <c r="I50" i="2"/>
  <c r="H50" i="2"/>
  <c r="G50" i="2"/>
  <c r="E50" i="2"/>
  <c r="I47" i="2"/>
  <c r="G47" i="2"/>
  <c r="E47" i="2"/>
  <c r="I46" i="2"/>
  <c r="H46" i="2"/>
  <c r="G46" i="2"/>
  <c r="E46" i="2"/>
  <c r="I44" i="2"/>
  <c r="H44" i="2"/>
  <c r="G44" i="2"/>
  <c r="E44" i="2"/>
  <c r="I41" i="2"/>
  <c r="G41" i="2"/>
  <c r="E41" i="2"/>
  <c r="I40" i="2"/>
  <c r="H40" i="2"/>
  <c r="G40" i="2"/>
  <c r="E40" i="2"/>
  <c r="I38" i="2"/>
  <c r="H38" i="2"/>
  <c r="G38" i="2"/>
  <c r="E38" i="2"/>
  <c r="I36" i="2"/>
  <c r="H36" i="2"/>
  <c r="G36" i="2"/>
  <c r="E36" i="2"/>
  <c r="I34" i="2"/>
  <c r="H34" i="2"/>
  <c r="G34" i="2"/>
  <c r="E34" i="2"/>
  <c r="I33" i="2"/>
  <c r="H33" i="2"/>
  <c r="G33" i="2"/>
  <c r="E33" i="2"/>
  <c r="I31" i="2"/>
  <c r="H31" i="2"/>
  <c r="G31" i="2"/>
  <c r="E31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G22" i="2"/>
  <c r="I21" i="2"/>
  <c r="H21" i="2"/>
  <c r="G21" i="2"/>
  <c r="E21" i="2"/>
  <c r="I19" i="2"/>
  <c r="H19" i="2"/>
  <c r="G19" i="2"/>
  <c r="E19" i="2"/>
  <c r="I17" i="2"/>
  <c r="H17" i="2"/>
  <c r="G17" i="2"/>
  <c r="E17" i="2"/>
  <c r="I15" i="2"/>
  <c r="H15" i="2"/>
  <c r="G15" i="2"/>
  <c r="E15" i="2"/>
  <c r="I14" i="2"/>
  <c r="H14" i="2"/>
  <c r="G14" i="2"/>
  <c r="E14" i="2"/>
  <c r="I12" i="2"/>
  <c r="H12" i="2"/>
  <c r="G12" i="2"/>
  <c r="E12" i="2"/>
  <c r="I10" i="2"/>
  <c r="H10" i="2"/>
  <c r="G10" i="2"/>
  <c r="E10" i="2"/>
  <c r="I8" i="2"/>
  <c r="H8" i="2"/>
  <c r="G8" i="2"/>
  <c r="E8" i="2"/>
  <c r="H7" i="2"/>
  <c r="G7" i="2"/>
  <c r="E7" i="2"/>
  <c r="L1" i="2" s="1"/>
  <c r="L2" i="2" s="1"/>
  <c r="L3" i="2" s="1"/>
  <c r="L4" i="2" s="1"/>
  <c r="L5" i="2" s="1"/>
  <c r="E207" i="2" s="1"/>
  <c r="H6" i="2"/>
  <c r="G6" i="2"/>
  <c r="E6" i="2"/>
  <c r="I52" i="2" l="1"/>
  <c r="I53" i="2" s="1"/>
  <c r="G208" i="2"/>
  <c r="C29" i="3" s="1"/>
  <c r="G53" i="2"/>
  <c r="C33" i="3" s="1"/>
  <c r="I91" i="2"/>
  <c r="I7" i="2"/>
  <c r="E22" i="2"/>
  <c r="B30" i="3" s="1"/>
  <c r="I6" i="2"/>
  <c r="I22" i="2" s="1"/>
  <c r="E208" i="2"/>
  <c r="I207" i="2"/>
  <c r="C6" i="3" l="1"/>
  <c r="I208" i="2"/>
  <c r="B29" i="3"/>
  <c r="C5" i="3"/>
  <c r="C8" i="3" l="1"/>
  <c r="C7" i="3"/>
  <c r="C12" i="3" l="1"/>
  <c r="C15" i="3"/>
  <c r="C19" i="3" l="1"/>
  <c r="C13" i="3"/>
  <c r="C20" i="3"/>
  <c r="C14" i="3"/>
  <c r="C16" i="3" l="1"/>
  <c r="C22" i="3" s="1"/>
  <c r="C24" i="3" s="1"/>
  <c r="C21" i="3"/>
  <c r="C27" i="3" l="1"/>
  <c r="C26" i="3"/>
</calcChain>
</file>

<file path=xl/sharedStrings.xml><?xml version="1.0" encoding="utf-8"?>
<sst xmlns="http://schemas.openxmlformats.org/spreadsheetml/2006/main" count="607" uniqueCount="310">
  <si>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</si>
  <si>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</si>
  <si>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</si>
  <si>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</si>
  <si>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</si>
  <si>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</si>
  <si>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</si>
  <si>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Krajský úřad Pardubického kraje</t>
  </si>
  <si>
    <t>Z. č.</t>
  </si>
  <si>
    <t>202017-DPS</t>
  </si>
  <si>
    <t>A. č.</t>
  </si>
  <si>
    <t>EL20</t>
  </si>
  <si>
    <t>Smlouva</t>
  </si>
  <si>
    <t/>
  </si>
  <si>
    <t>Vypracoval</t>
  </si>
  <si>
    <t>ing. Havlíček</t>
  </si>
  <si>
    <t>Kontroloval</t>
  </si>
  <si>
    <t>Datum</t>
  </si>
  <si>
    <t>22.11.2017</t>
  </si>
  <si>
    <t>Zpracovatel</t>
  </si>
  <si>
    <t>Ing. Josef Havlíček, Nerudova 1833, 530 02 Pardubice</t>
  </si>
  <si>
    <t>CÚ</t>
  </si>
  <si>
    <t>2017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</si>
  <si>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</si>
  <si>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</si>
  <si>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</si>
  <si>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</si>
  <si>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</si>
  <si>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</si>
  <si>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</si>
  <si>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</si>
  <si>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</si>
  <si>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</si>
  <si>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</si>
  <si>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</si>
  <si>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</si>
  <si>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</si>
  <si>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</si>
  <si>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</si>
  <si>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</si>
  <si>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</si>
  <si>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</si>
  <si>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</si>
  <si>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</si>
  <si>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</si>
  <si>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</si>
  <si>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</si>
  <si>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</si>
  <si>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</si>
  <si>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Nižší sazba DPH %</t>
  </si>
  <si>
    <t>15</t>
  </si>
  <si>
    <t>Vyšší sazba DPH %</t>
  </si>
  <si>
    <t>21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</si>
  <si>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</si>
  <si>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</si>
  <si>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</si>
  <si>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</si>
  <si>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</si>
  <si>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</si>
  <si>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</si>
  <si>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</si>
  <si>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</si>
  <si>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</si>
  <si>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Úprava rozvaděče R22</t>
  </si>
  <si>
    <t>JISTIČE (na DIN lištu)</t>
  </si>
  <si>
    <t>min. zkratová odlonost 10kA</t>
  </si>
  <si>
    <t>2B/1 Jistič 1-pólový, 2A, char. B</t>
  </si>
  <si>
    <t>ks</t>
  </si>
  <si>
    <t>4B/1 Jistič 1-pólový, 4A, char. B</t>
  </si>
  <si>
    <t>16C/1 Jistič 1-pólový, 16A, char. C</t>
  </si>
  <si>
    <t>PROUDOVÉ CHRÁNIČE</t>
  </si>
  <si>
    <t>40/4/003-G Chránič (servis.tlačítko) Ir=3 kA, typ G, 40A, 30mA, 4-pól</t>
  </si>
  <si>
    <t>PROUDOVÉ CHRÁNIČE S NADPROUDOVOU OCHRANOU</t>
  </si>
  <si>
    <t>16/1N/C/003-A Chránič s nadpr.ochranou, 16A, 1+N pól, char.C, Idn=30mA, typ A</t>
  </si>
  <si>
    <t>STYKAČE A RELÉ</t>
  </si>
  <si>
    <t>Instalační stykač 20A, 230V AC, 2 zap. kont.</t>
  </si>
  <si>
    <t>Instalační relé - 12A, 2P, 230V</t>
  </si>
  <si>
    <t>ŘADOVÉ SVORKY</t>
  </si>
  <si>
    <t>Řadová svorka do 2.5 mm2</t>
  </si>
  <si>
    <t>PŘÍSLUŠENSTVÍ ROZVODNIC</t>
  </si>
  <si>
    <t>Svorkovnice na lištu d=59, svor 7x16 mm2 nulová sv</t>
  </si>
  <si>
    <t>HODINOVE ZUCTOVACI SAZBY</t>
  </si>
  <si>
    <t xml:space="preserve"> Uprava stavajiciho rozvadece</t>
  </si>
  <si>
    <t>hod</t>
  </si>
  <si>
    <t>Úprava rozvaděče R22 - celkem</t>
  </si>
  <si>
    <t>Úprava rozvaděče R32</t>
  </si>
  <si>
    <t>16B/1 Jistič 1-pólový, 16A, char. B</t>
  </si>
  <si>
    <t>10C/1 Jistič 1-pólový, 10A, char. C</t>
  </si>
  <si>
    <t>Úprava rozvaděče R32 - celkem</t>
  </si>
  <si>
    <t>Úprava ovládací skříň MS88</t>
  </si>
  <si>
    <t>OVLÁDACÍ TLAČÍTKO (na DIN lištu)</t>
  </si>
  <si>
    <t>Ovládací tlačítko - 6A, 230V</t>
  </si>
  <si>
    <t>Úprava ovládací skříň MS88 - celkem</t>
  </si>
  <si>
    <t>Úprava ovládací skříň MS92</t>
  </si>
  <si>
    <t>Úprava ovládací skříň MS92 - celkem</t>
  </si>
  <si>
    <t>Úprava ovládací skříň MS94</t>
  </si>
  <si>
    <t>Úprava ovládací skříň MS94 - celkem</t>
  </si>
  <si>
    <t>INSTALAČNÍ ZAŘÍZENÍ</t>
  </si>
  <si>
    <t>KP 67/3 KRABICE PŘÍSTROJOVÁ - pod omítku</t>
  </si>
  <si>
    <t>KPR 68 KRABICE PŘÍSTROJOVÁ HLUBOKÁ 66mm - pod omítku</t>
  </si>
  <si>
    <t>KPR 68/71L KRABICE ELEKTROINST. PŘÍSTROJOVÁ - do sádrokartonu</t>
  </si>
  <si>
    <t>LK - KRABICE LIŠTOVÁ PRO DVOJZÁSUVKU - na stěnu</t>
  </si>
  <si>
    <t>PI - TEPELNĚ IZOLAČNÍ PODLOŽKA (pod lištové krabice)</t>
  </si>
  <si>
    <t>KU 68-1902 KRABICE ODBOČNÁ S VÍČKEM - pod omítku</t>
  </si>
  <si>
    <t xml:space="preserve">KSK 80 KRABICE NÁSTĚNNÁ S VÍČKEM </t>
  </si>
  <si>
    <t>V 68 - VÍČKO KE  KRABICI 68mm</t>
  </si>
  <si>
    <t>KR 97/L KRABICE ROZVODNÁ - do sádrokartonu</t>
  </si>
  <si>
    <t>SVORKOVNICE KRABICOVÁ</t>
  </si>
  <si>
    <t>3x1-2,5mm2</t>
  </si>
  <si>
    <t>5x1-2,5mm2</t>
  </si>
  <si>
    <t>HMOŽDINKY</t>
  </si>
  <si>
    <t>HM 8 HMOŽDINKA 8</t>
  </si>
  <si>
    <t>SPÍNAČE A PŘEPÍNAČE  - pod omítku, IP20</t>
  </si>
  <si>
    <t>Spínač jednopólový; 10A, 250V, řazení 1</t>
  </si>
  <si>
    <t>Přepínač sériový, 10A, 250V, řazení 5</t>
  </si>
  <si>
    <t>Přepínač střídavý, 10A, 250V, řazení 6</t>
  </si>
  <si>
    <t>Přepínač křížový, 10A, 250V, řazení 7</t>
  </si>
  <si>
    <t>ŽALUZIOVÝ OVLADAČ - pod omítku, IP20</t>
  </si>
  <si>
    <t>Tlačítkový žaluziový ovladač; 10A, 250V, řazení 1/0+1/0</t>
  </si>
  <si>
    <t>RELÉ PRO OVLÁDÁNÍ ŽALUZIÍ</t>
  </si>
  <si>
    <t>R1J-U-E-230  Relé pro ovládání jednoho pohonu 2 ovladači, impulzem, lokální a centrální, 230V</t>
  </si>
  <si>
    <t>ZÁSUVKA - pod omítku, IP20</t>
  </si>
  <si>
    <t>Zásuvka jednonásobná, s ochranným kolíkem, řazení 2P+PE; 16A, 230V, IP20</t>
  </si>
  <si>
    <t>Zásuvka jednonásobná, s ochrannými kolíky, s ochranou před přepětím, optická signalizace poruchy; řazení (2P+PE); 16A, 230V, IP20</t>
  </si>
  <si>
    <t>Zásuvka dvojnásobná, s ochrannými kolíky; řazení 2x(2P+PE); 16A, 230V, IP20</t>
  </si>
  <si>
    <t>Zásuvka dvojnásobná, s ochrannými kolíky, s ochranou před přepětím, optická signalizace poruchy; řazení 2x(2P+PE); 16A, 230V, IP20</t>
  </si>
  <si>
    <t>RÁMEČEK PŘÍSTROJŮ</t>
  </si>
  <si>
    <t>Rámeček pro elektroinstalační přístroje, jednonásobný; d. Time; b. titanová</t>
  </si>
  <si>
    <t>Rámeček pro elektroinstalační přístroje, dvojnásobný svislý; d. Time; b. titanová</t>
  </si>
  <si>
    <t>Rámeček pro elektroinstalační přístroje, dvojnásobný vodorovný; d. Time; b. titanová</t>
  </si>
  <si>
    <t>Rámeček pro elektroinstalační přístroje, trojnásobný vodorovný; d. Time; b. titanová</t>
  </si>
  <si>
    <t>Rámeček pro elektroinstalační přístroje, čtyřnásobný vodorovný; d. Time; b. titanová</t>
  </si>
  <si>
    <t>ZÁSUVKA NN - vestavná do podlahové krabice, PROFIL 45x45mm</t>
  </si>
  <si>
    <t>Zásuvka 45x45mm, s ochranným kolíkem; 2P+PE, 16A, 250V, IP20, barva hnědá (PC)</t>
  </si>
  <si>
    <t>Zásuvka 45x45mm, s ochranným kolíkem, s ochranou před přepětím, s optickou signalizací poruchy; 2P+PE, 16A, 230V, IP20; barva hnědá (PC)</t>
  </si>
  <si>
    <t>PODLAHOVÝ SYSTÉM (např. OBO GES9)</t>
  </si>
  <si>
    <t>Podlahová přístrojová krabice 367x367 mm</t>
  </si>
  <si>
    <t>Přístrojová jednotka do podlahové krabice, pro 9 přístrojů</t>
  </si>
  <si>
    <t>Přístrojová vložka, pro 3 přístroje modulu 45x45mm</t>
  </si>
  <si>
    <t>Kryt přístrojové vložky, pro 3 přístroje 45x45mm</t>
  </si>
  <si>
    <t>KABEL SILOVÝ,IZOLACE PVC BEZ VODIČE PE</t>
  </si>
  <si>
    <t>CYKY-O 2x1.5 mm2, pevně</t>
  </si>
  <si>
    <t>m</t>
  </si>
  <si>
    <t>CYKY-O 3x1.5 mm2, pevně</t>
  </si>
  <si>
    <t>CYKY-O 4x1.5 mm2, pevně</t>
  </si>
  <si>
    <t>CYKY-O 7x1.5 mm2 , pevně</t>
  </si>
  <si>
    <t>CYKY-O 12x1.5 mm2 , pevně</t>
  </si>
  <si>
    <t>KABEL SILOVÝ,IZOLACE PVC S VODIČEM PE</t>
  </si>
  <si>
    <t>CYKY-J 3x1.5 mm2 , pevně</t>
  </si>
  <si>
    <t>CYKY-J 5x1.5 mm2 , pevně</t>
  </si>
  <si>
    <t>CYKY-J 3x2.5 mm2 , pevně</t>
  </si>
  <si>
    <t>KABEL SE SNÍŽENOU HOŘLAVOSTÍ,</t>
  </si>
  <si>
    <t>S FUNKČ.SCHOPNOSTÍ PŘI POŽÁRU</t>
  </si>
  <si>
    <t>1-CHKE-V-O 2x1.5 , pevně</t>
  </si>
  <si>
    <t>1-CHKE-V-O 3x1.5 , pevně</t>
  </si>
  <si>
    <t>KABEL DATOVÝ</t>
  </si>
  <si>
    <t>UTP Cat5e</t>
  </si>
  <si>
    <t>KABEL STÍNĚNÝ</t>
  </si>
  <si>
    <t>JYTY-O 2x1 mm , pevně</t>
  </si>
  <si>
    <t>VODIČ PRO POSPOJOVÁNÍ</t>
  </si>
  <si>
    <t>CY25 Žlutozelený, pevně</t>
  </si>
  <si>
    <t>ZEMNÍCÍ SVORKA</t>
  </si>
  <si>
    <t>ZSA16</t>
  </si>
  <si>
    <t>Cu pás.ZS16 20x500x0,5mm</t>
  </si>
  <si>
    <t>UKONČENÍ  VODIČŮ V ROZVADĚČÍCH</t>
  </si>
  <si>
    <t xml:space="preserve"> Do   2,5 mm2</t>
  </si>
  <si>
    <t>PODPARAPETNÍ PLASTOVÉ ŽLABY - 120x55 mm</t>
  </si>
  <si>
    <t>PK 120x55 - Kanál podparapetní plastový dvoukomorový 53x160mm, Modul 45mm</t>
  </si>
  <si>
    <t>Koncový kryt</t>
  </si>
  <si>
    <t>Roh vnitřní</t>
  </si>
  <si>
    <t>INSTALAČNÍ TRUBKY</t>
  </si>
  <si>
    <t>1225 TRUBKA OHEBNÁ - SUPER MONOFLEX 25/18mm, 750N</t>
  </si>
  <si>
    <t>1232 TRUBKA OHEBNÁ - SUPER MONOFLEX 32/24mm, 750N</t>
  </si>
  <si>
    <t>1240 TRUBKA OHEBNÁ - SUPER MONOFLEX 40/31mm, 750N</t>
  </si>
  <si>
    <t>OHEBNÁ CHRÁNIČKA KOPOFLEX</t>
  </si>
  <si>
    <t>KF09050 světlost 41mm, pevně</t>
  </si>
  <si>
    <t>KABELOVÝ ŽLAB DRÁTĚNÝ - ŽÁROVÝ ZINEK</t>
  </si>
  <si>
    <t>komplet - včetně spojek a držáků</t>
  </si>
  <si>
    <t>Žlab drátěný 50/50 mm "ŽZ" - vzdálenost podpěr cca.2,0m</t>
  </si>
  <si>
    <t>Žlab drátěný 100/50 mm "ŽZ" - vzdálenost podpěr cca.1,9m</t>
  </si>
  <si>
    <t>Žlab drátěný 200/50 mm "ŽZ" - vzdálenost podpěr cca.1,7m</t>
  </si>
  <si>
    <t>POŽÁRNĚ ODOLNÉ KABELOVÉ KANÁLY A UCPÁVKY</t>
  </si>
  <si>
    <t>EI 30 Kabel. přepážka</t>
  </si>
  <si>
    <t>m2</t>
  </si>
  <si>
    <t>5208 D PŘÍCHYTKA KABELU - TYP DOBRMAN 8 - požárně odolná trasa</t>
  </si>
  <si>
    <t>KPO 6  KOTVA POŽÁRNĚ ODOLNÁ</t>
  </si>
  <si>
    <t xml:space="preserve"> Demontaz stavajiciho zarizeni</t>
  </si>
  <si>
    <t xml:space="preserve"> Vyhledani pripojovaciho mista</t>
  </si>
  <si>
    <t xml:space="preserve"> Uprava stavajiciho zarizeni</t>
  </si>
  <si>
    <t xml:space="preserve"> Napojeni na stavajici zarizeni</t>
  </si>
  <si>
    <t xml:space="preserve"> Zabezpeceni pracoviste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</si>
  <si>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</si>
  <si>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</si>
  <si>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</si>
  <si>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</si>
  <si>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</si>
  <si>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</si>
  <si>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</si>
  <si>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</si>
  <si>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Svítidla</t>
  </si>
  <si>
    <t>LINEÁRNÍ MODULÁRNÍ LED SVÍTIDLO ZÁVĚSNÉ, ELOXOVANÝ AL PROFIL, MIKROPRIZMATICKÝ DIFUZOR S VYSOKÝM OMEZENÍM OSLNĚNÍ, STMÍVATELNÝ PŘEDŘADNÍK - DALI, IP20</t>
  </si>
  <si>
    <t>Adk - MIDDLE LED BODY, 1412x88x75mm, IP20 - koncový</t>
  </si>
  <si>
    <t>Adn - MIDDLE LED BODY, 1412x88x75mm, IP20 - napájecí</t>
  </si>
  <si>
    <t>Adp - MIDDLE LED BODY, 1412x88x75mm, IP20 - průchozí</t>
  </si>
  <si>
    <t>Apř - světelný zdroj MIDDLE LED REFLECTOR L4, 54W, 7200lm, 4000K, 1404mm, DALI, IP20</t>
  </si>
  <si>
    <t>Apř - spojka mezi svítidly</t>
  </si>
  <si>
    <t>Apř - úchyt závěsu MINNI vnější, elox</t>
  </si>
  <si>
    <t>Apř - stropní kalíšek z profilu MINNI, 5x0,75mm, 1,5m, elox</t>
  </si>
  <si>
    <t>DESIGNOVÉ PŘISAZENÉ STROPNÍ NEBO NÁSTĚNNÉ SVÍTIDLO, PŘÁŠKOVĚ LAKOVANÝ AL PROFIL, MIKROPRIZMATICKÝ DIFUZOR S VYSOKÝM OMEZENÍM OSLNĚNÍ, EL.PŘEDŘADNÍK, IP20</t>
  </si>
  <si>
    <t>C1 - LED 43W, 6000lm, 4000K, 590x590x64mm, IP20</t>
  </si>
  <si>
    <t>C2 - LED 30W, 4400lm, 4000K, 590x330x64mm, IP20</t>
  </si>
  <si>
    <t>DESIGNOVÉ PŘISAZENÉ STROPNÍ NEBO NÁSTĚNNÉ SVÍTIDLO, PŘÁŠKOVĚ LAKOVANÝ AL PROFIL, SATINOVANÝ DIFUZOR PRO MĚKKÉ OSVĚTLENÍ, EL.PŘEDŘADNÍK, IP20</t>
  </si>
  <si>
    <t>D - LED 11W, 1530lm, 4000K, 335x335x85mm, IP20</t>
  </si>
  <si>
    <t>ZÁVĚSNÉ LINEÁRNÍ LED SVÍTIDLO, OCELOVÝ PLECH PRÁŠKOVĚ LAKOVANÝ ŠEDOU BARVOU, MIKROPRIZMATICKÝ DIFUZOR S VYSOKÝM OMEZENÍM OSLNĚNÍ, EL.PŘEDŘADNÍK, IP20</t>
  </si>
  <si>
    <t>E - LED 58W, 6844lm, 4000K, 1198x112x60mm, IP20</t>
  </si>
  <si>
    <t>Epř - lankový závěs Y, 1,5m</t>
  </si>
  <si>
    <t>Epř - stropní kalíšek z profilu MINNI, 3x0,75mm, 1,5m, elox</t>
  </si>
  <si>
    <t>PŘISAZENÉ LINEÁRNÍ LED SVÍTIDLO, AL PROFIL, SATIN OPAL DIFUZOR, IP20, možnost vytváření sestav nekonečných světelných linek</t>
  </si>
  <si>
    <t>L - hliníkový profil - 1000x53x46mm, IP20</t>
  </si>
  <si>
    <t>Lpř - LED pásek 7,7W/m, 700lm/m, 4000K, IP20</t>
  </si>
  <si>
    <t>Lpř - spojky</t>
  </si>
  <si>
    <t>Lpř - trafa k svítidlům, 230/24V, 75W</t>
  </si>
  <si>
    <t>PŘISAZENÁ STROPNÍ LED NOUZOVÁ SVÍTIDLA, svítící při výpadku napájení. Osvětluje únikovou trasu. Tělo svítidla z ocelového plechu, přáškově lakovaného šedou barvou. Svítidlo je připojeno na centrální nouzový bateriový systém 24V.</t>
  </si>
  <si>
    <t>N1 - LED, 4x1W, 24V DC, d=85x41mm, IP20</t>
  </si>
  <si>
    <t>Npř - Adresný modul pro nouzové osvětlení</t>
  </si>
  <si>
    <t>PŘISAZENÁ NÁSTĚNNÁ NEBO STROPNÍ LED NOUZOVÁ SVÍTIDLA, svítící při výpadku napájení. Vyznačuje směr úniku. Tělo svítidla z polykarbonátu. Třída izolace II., možnost montáže na hořlavé povrchy. Jednostranný piktogram, rozeznatelnost piktogramu 20m. Svítidlo je připojeno na centrální nouzový bateriový systém 24V.</t>
  </si>
  <si>
    <t>NP1 - LED, 1,2W, 24V DC, 340x140x44mm, IP40</t>
  </si>
  <si>
    <t>NP1 pik. - Piktogram k svítidlům</t>
  </si>
  <si>
    <t>CENTRÁLNÍ BATERIOVÝ SYSTÉM PRO NOUZOVÉ OSVĚTLENÍ</t>
  </si>
  <si>
    <t>INOTEC CLS - ústředna 24V DC, automatický provoz, kontrola svítidel po silovém kabelu</t>
  </si>
  <si>
    <t>Skříň pro ústřednu nouzového systému s požární odolností 30min. (EI30)</t>
  </si>
  <si>
    <t>Zařízení pro napojení na software dálkového ovládání</t>
  </si>
  <si>
    <t>Kontrolní externí kabel bateriového systému</t>
  </si>
  <si>
    <t xml:space="preserve">Monitoring do rozvaděče - DPU (kontrolní relé) </t>
  </si>
  <si>
    <t>VESTAVNÉ LINEÁRNÍ LED SVÍTIDLO, AL PROFIL, OPAL DIFUZOR, IP20, možnost vytváření sestav nekonečných světelných linek - do stupínku</t>
  </si>
  <si>
    <t>LED pásek 12W/m, 1100lm/m, 4000K, 24V DC, IP20</t>
  </si>
  <si>
    <t>hliníkový profil - 2000x18x10mm + opálový difuzor, IP20</t>
  </si>
  <si>
    <t>spojky a koncovky</t>
  </si>
  <si>
    <t>napaječe (trafa) k svítidlům - 100W, 24V DC</t>
  </si>
  <si>
    <t>napaječe (trafa) k svítidlům - 150W, 24V DC</t>
  </si>
  <si>
    <t>DALI převodník - LED stmívač - 96W, 8A</t>
  </si>
  <si>
    <t>PŘÍSPĚVKY NA RECYKLACI</t>
  </si>
  <si>
    <t>Příspěvek na recyklaci svítidel</t>
  </si>
  <si>
    <t>Příspěvek na recyklaci světelných zdrojů</t>
  </si>
  <si>
    <t>Svítidla - celkem</t>
  </si>
  <si>
    <t>Podružný materiál</t>
  </si>
  <si>
    <t>Elektromontáže - celkem</t>
  </si>
  <si>
    <t>Zemní a stavební práce</t>
  </si>
  <si>
    <t>VYSEKANI KAPES VE ZDIVU PRO KRABICE</t>
  </si>
  <si>
    <t xml:space="preserve"> 100x100x50 mm</t>
  </si>
  <si>
    <t>VYSOUSTRUŽENÍ OTVORU V SÁDROKARTONU (DŘEVOTŘÍSCE) PRO KRABICE</t>
  </si>
  <si>
    <t>d=68mm</t>
  </si>
  <si>
    <t>PRŮRAZ CIHLOVÝM ZDIVEM</t>
  </si>
  <si>
    <t xml:space="preserve"> O tloušťce 15cm</t>
  </si>
  <si>
    <t>PRŮRAZ BETONOVOU ZDÍ - STROPEM</t>
  </si>
  <si>
    <t xml:space="preserve"> O tloušťce 30cm</t>
  </si>
  <si>
    <t>VYSEKANI RYH VE ZDIVU</t>
  </si>
  <si>
    <t>CIHELNEM - HLOUBKA 50mm</t>
  </si>
  <si>
    <t xml:space="preserve"> Sire 70 mm</t>
  </si>
  <si>
    <t>VYSEKANI RYH V BETONOVE DLAZBE</t>
  </si>
  <si>
    <t>HLOUBKA 50mm</t>
  </si>
  <si>
    <t>HLOUBKA 70mm</t>
  </si>
  <si>
    <t xml:space="preserve"> Sire 350 mm</t>
  </si>
  <si>
    <t xml:space="preserve"> Sire 700 mm</t>
  </si>
  <si>
    <t xml:space="preserve"> Sire 1050 mm</t>
  </si>
  <si>
    <t>VYSEKANI RYH PRO VODICE</t>
  </si>
  <si>
    <t>V OMITCE STEN</t>
  </si>
  <si>
    <t xml:space="preserve"> Sire 30 mm</t>
  </si>
  <si>
    <t>V OMITCE STROPU</t>
  </si>
  <si>
    <t>OMITKA RYH VE STENACH MALTOU</t>
  </si>
  <si>
    <t xml:space="preserve"> Sire do 150 mm</t>
  </si>
  <si>
    <t>OMITKA RYH VE STROPECH MALTOU</t>
  </si>
  <si>
    <t>LESENI LEHKE PRACOVNI O VYSCE</t>
  </si>
  <si>
    <t>LESENOVE PODLAHY</t>
  </si>
  <si>
    <t xml:space="preserve"> Do 3.5 m</t>
  </si>
  <si>
    <t>Zemní a stavební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</si>
  <si>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</si>
  <si>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</si>
  <si>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</si>
  <si>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</si>
  <si>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</si>
  <si>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</si>
  <si>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</si>
  <si>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</si>
  <si>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</si>
  <si>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</si>
  <si>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</si>
  <si>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</si>
  <si>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</si>
  <si>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</si>
  <si>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</si>
  <si>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</si>
  <si>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</si>
  <si>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</si>
  <si>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</si>
  <si>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</si>
  <si>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</si>
  <si>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</si>
  <si>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 (bez DPH)</t>
  </si>
  <si>
    <t>Roční nárůst cen 0,00%</t>
  </si>
  <si>
    <t>Součty odstavců</t>
  </si>
  <si>
    <t xml:space="preserve">  Úprava rozvaděče R22</t>
  </si>
  <si>
    <t xml:space="preserve">  Úprava rozvaděče R32</t>
  </si>
  <si>
    <t xml:space="preserve">  Úprava ovládací skříň MS88</t>
  </si>
  <si>
    <t xml:space="preserve">  Úprava ovládací skříň MS92</t>
  </si>
  <si>
    <t xml:space="preserve">  Úprava ovládací skříň MS94</t>
  </si>
  <si>
    <t xml:space="preserve">  Svítidla</t>
  </si>
  <si>
    <t xml:space="preserve">D.1.4.2 - EL - ELEKTROINSTALACE
</t>
  </si>
  <si>
    <t>Sál zastupitelstva - stavební úpravy_x000D_ a modernizace
Pardubice</t>
  </si>
  <si>
    <t xml:space="preserve">Poznámka: Uchazeč je povinen vyplnit VŠECHNY položky soupisu prací (barevně označené buňky).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</si>
</sst>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7D9EC0"/>
        <bgColor indexed="64"/>
      </patternFill>
    </fill>
    <fill>
      <patternFill patternType="solid">
        <fgColor rgb="FFE6E6FA"/>
        <bgColor indexed="64"/>
      </patternFill>
    </fill>
    <fill>
      <patternFill patternType="solid">
        <fgColor rgb="FFD2B48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3" fillId="9" borderId="1" xfId="0" applyNumberFormat="1" applyFont="1" applyFill="1" applyBorder="1" applyAlignment="1">
      <alignment horizontal="left"/>
    </xf>
    <xf numFmtId="4" fontId="3" fillId="9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1" fillId="10" borderId="1" xfId="0" applyNumberFormat="1" applyFont="1" applyFill="1" applyBorder="1" applyAlignment="1">
      <alignment horizontal="right"/>
    </xf>
    <xf numFmtId="4" fontId="1" fillId="11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E212A-FDAD-4594-8D93-9B1D3E0DE2BC}">
  <dimension ref="A1:F42"/>
  <sheetViews>
    <sheetView workbookViewId="0">
      <selection activeCell="C12" sqref="C12"/>
    </sheetView>
  </sheetViews>
  <sheetFormatPr defaultRowHeight="14.4" x14ac:dyDescent="0.3"/>
  <cols>
    <col min="1" max="1" width="31" style="1" bestFit="1" customWidth="1"/>
    <col min="2" max="2" width="9.21875" style="10" customWidth="1"/>
    <col min="3" max="3" width="14.33203125" style="10" customWidth="1"/>
    <col min="6" max="6" width="0" style="9" hidden="1" customWidth="1"/>
  </cols>
  <sheetData>
    <row r="1" spans="1:4" x14ac:dyDescent="0.3">
      <c r="A1" s="2" t="s">
        <v>0</v>
      </c>
      <c r="B1" s="11" t="s">
        <v>276</v>
      </c>
      <c r="C1" s="11" t="s">
        <v>277</v>
      </c>
      <c r="D1" s="3"/>
    </row>
    <row r="2" spans="1:4" x14ac:dyDescent="0.3">
      <c r="A2" s="6" t="s">
        <v>278</v>
      </c>
      <c r="B2" s="14"/>
      <c r="C2" s="14"/>
      <c r="D2" s="3"/>
    </row>
    <row r="3" spans="1:4" x14ac:dyDescent="0.3">
      <c r="A3" s="7" t="s">
        <v>279</v>
      </c>
      <c r="B3" s="17">
        <f>0</f>
        <v>0</v>
      </c>
      <c r="C3" s="17"/>
      <c r="D3" s="3"/>
    </row>
    <row r="4" spans="1:4" x14ac:dyDescent="0.3">
      <c r="A4" s="7" t="s">
        <v>280</v>
      </c>
      <c r="B4" s="17">
        <f>B3 * Parametry!B16 / 100</f>
        <v>0</v>
      </c>
      <c r="C4" s="17">
        <f>B3 * Parametry!B17 / 100</f>
        <v>0</v>
      </c>
      <c r="D4" s="3"/>
    </row>
    <row r="5" spans="1:4" x14ac:dyDescent="0.3">
      <c r="A5" s="7" t="s">
        <v>281</v>
      </c>
      <c r="B5" s="17"/>
      <c r="C5" s="17">
        <f>(Rozpočet!E208) + 0</f>
        <v>0</v>
      </c>
      <c r="D5" s="3"/>
    </row>
    <row r="6" spans="1:4" x14ac:dyDescent="0.3">
      <c r="A6" s="7" t="s">
        <v>282</v>
      </c>
      <c r="B6" s="17"/>
      <c r="C6" s="17">
        <f>0 + (Rozpočet!G208) + 0</f>
        <v>0</v>
      </c>
      <c r="D6" s="3"/>
    </row>
    <row r="7" spans="1:4" x14ac:dyDescent="0.3">
      <c r="A7" s="8" t="s">
        <v>283</v>
      </c>
      <c r="B7" s="20">
        <f>B3 + B4</f>
        <v>0</v>
      </c>
      <c r="C7" s="20">
        <f>C3 + C4 + C5 + C6</f>
        <v>0</v>
      </c>
      <c r="D7" s="3"/>
    </row>
    <row r="8" spans="1:4" x14ac:dyDescent="0.3">
      <c r="A8" s="7" t="s">
        <v>284</v>
      </c>
      <c r="B8" s="17"/>
      <c r="C8" s="17">
        <f>(C5 + C6) * Parametry!B18 / 100</f>
        <v>0</v>
      </c>
      <c r="D8" s="3"/>
    </row>
    <row r="9" spans="1:4" x14ac:dyDescent="0.3">
      <c r="A9" s="7" t="s">
        <v>285</v>
      </c>
      <c r="B9" s="17"/>
      <c r="C9" s="17">
        <f>0 + 0</f>
        <v>0</v>
      </c>
      <c r="D9" s="3"/>
    </row>
    <row r="10" spans="1:4" x14ac:dyDescent="0.3">
      <c r="A10" s="7" t="s">
        <v>286</v>
      </c>
      <c r="B10" s="17"/>
      <c r="C10" s="17">
        <f>(Rozpočet!E244) + (Rozpočet!G244)</f>
        <v>0</v>
      </c>
      <c r="D10" s="3"/>
    </row>
    <row r="11" spans="1:4" x14ac:dyDescent="0.3">
      <c r="A11" s="7" t="s">
        <v>287</v>
      </c>
      <c r="B11" s="17"/>
      <c r="C11" s="17">
        <f>(C9 + C10) * Parametry!B19 / 100</f>
        <v>0</v>
      </c>
      <c r="D11" s="3"/>
    </row>
    <row r="12" spans="1:4" x14ac:dyDescent="0.3">
      <c r="A12" s="8" t="s">
        <v>288</v>
      </c>
      <c r="B12" s="20">
        <f>B7</f>
        <v>0</v>
      </c>
      <c r="C12" s="20">
        <f>C7 + C8 + C9 + C10 + C11</f>
        <v>0</v>
      </c>
      <c r="D12" s="3"/>
    </row>
    <row r="13" spans="1:4" x14ac:dyDescent="0.3">
      <c r="A13" s="7" t="s">
        <v>289</v>
      </c>
      <c r="B13" s="17"/>
      <c r="C13" s="17">
        <f>(B12 + C12) * Parametry!B20 / 100</f>
        <v>0</v>
      </c>
      <c r="D13" s="3"/>
    </row>
    <row r="14" spans="1:4" x14ac:dyDescent="0.3">
      <c r="A14" s="7" t="s">
        <v>290</v>
      </c>
      <c r="B14" s="17"/>
      <c r="C14" s="17">
        <f>(B12 + C12) * Parametry!B21 / 100</f>
        <v>0</v>
      </c>
      <c r="D14" s="3"/>
    </row>
    <row r="15" spans="1:4" x14ac:dyDescent="0.3">
      <c r="A15" s="7" t="s">
        <v>291</v>
      </c>
      <c r="B15" s="17"/>
      <c r="C15" s="17">
        <f>(B7 + C7) * Parametry!B22 / 100</f>
        <v>0</v>
      </c>
      <c r="D15" s="3"/>
    </row>
    <row r="16" spans="1:4" x14ac:dyDescent="0.3">
      <c r="A16" s="6" t="s">
        <v>292</v>
      </c>
      <c r="B16" s="14"/>
      <c r="C16" s="14">
        <f>B12 + C12 + C13 + C14 + C15</f>
        <v>0</v>
      </c>
      <c r="D16" s="3"/>
    </row>
    <row r="17" spans="1:4" x14ac:dyDescent="0.3">
      <c r="A17" s="7" t="s">
        <v>13</v>
      </c>
      <c r="B17" s="17"/>
      <c r="C17" s="17"/>
      <c r="D17" s="3"/>
    </row>
    <row r="18" spans="1:4" x14ac:dyDescent="0.3">
      <c r="A18" s="6" t="s">
        <v>293</v>
      </c>
      <c r="B18" s="14"/>
      <c r="C18" s="14"/>
      <c r="D18" s="3"/>
    </row>
    <row r="19" spans="1:4" x14ac:dyDescent="0.3">
      <c r="A19" s="7" t="s">
        <v>294</v>
      </c>
      <c r="B19" s="17"/>
      <c r="C19" s="17">
        <f>C12 * Parametry!B23 / 100</f>
        <v>0</v>
      </c>
      <c r="D19" s="3"/>
    </row>
    <row r="20" spans="1:4" x14ac:dyDescent="0.3">
      <c r="A20" s="7" t="s">
        <v>295</v>
      </c>
      <c r="B20" s="17"/>
      <c r="C20" s="17">
        <f>C12 * Parametry!B24 / 100</f>
        <v>0</v>
      </c>
      <c r="D20" s="3"/>
    </row>
    <row r="21" spans="1:4" x14ac:dyDescent="0.3">
      <c r="A21" s="6" t="s">
        <v>296</v>
      </c>
      <c r="B21" s="14"/>
      <c r="C21" s="14">
        <f>C19 + C20</f>
        <v>0</v>
      </c>
      <c r="D21" s="3"/>
    </row>
    <row r="22" spans="1:4" x14ac:dyDescent="0.3">
      <c r="A22" s="7" t="s">
        <v>297</v>
      </c>
      <c r="B22" s="17"/>
      <c r="C22" s="17">
        <f>Parametry!B25 * Parametry!B28 * (C16 * Parametry!B27)^Parametry!B26</f>
        <v>0</v>
      </c>
      <c r="D22" s="3"/>
    </row>
    <row r="23" spans="1:4" x14ac:dyDescent="0.3">
      <c r="A23" s="7" t="s">
        <v>13</v>
      </c>
      <c r="B23" s="17"/>
      <c r="C23" s="17"/>
      <c r="D23" s="3"/>
    </row>
    <row r="24" spans="1:4" x14ac:dyDescent="0.3">
      <c r="A24" s="4" t="s">
        <v>298</v>
      </c>
      <c r="B24" s="21"/>
      <c r="C24" s="21">
        <f>C16 + C21 + C22</f>
        <v>0</v>
      </c>
      <c r="D24" s="3"/>
    </row>
    <row r="25" spans="1:4" x14ac:dyDescent="0.3">
      <c r="A25" s="7" t="s">
        <v>13</v>
      </c>
      <c r="B25" s="17"/>
      <c r="C25" s="17"/>
      <c r="D25" s="3"/>
    </row>
    <row r="26" spans="1:4" x14ac:dyDescent="0.3">
      <c r="A26" s="7" t="s">
        <v>299</v>
      </c>
      <c r="B26" s="17"/>
      <c r="C26" s="17">
        <f>C24 * Parametry!B29 / 100</f>
        <v>0</v>
      </c>
      <c r="D26" s="3"/>
    </row>
    <row r="27" spans="1:4" x14ac:dyDescent="0.3">
      <c r="A27" s="7" t="s">
        <v>299</v>
      </c>
      <c r="B27" s="17"/>
      <c r="C27" s="17">
        <f>C24 * Parametry!B30 / 100</f>
        <v>0</v>
      </c>
      <c r="D27" s="3"/>
    </row>
    <row r="28" spans="1:4" x14ac:dyDescent="0.3">
      <c r="A28" s="6" t="s">
        <v>300</v>
      </c>
      <c r="B28" s="22" t="s">
        <v>56</v>
      </c>
      <c r="C28" s="22" t="s">
        <v>58</v>
      </c>
      <c r="D28" s="3"/>
    </row>
    <row r="29" spans="1:4" x14ac:dyDescent="0.3">
      <c r="A29" s="7" t="s">
        <v>62</v>
      </c>
      <c r="B29" s="17">
        <f>(Rozpočet!E208)</f>
        <v>0</v>
      </c>
      <c r="C29" s="17">
        <f>(Rozpočet!G208)</f>
        <v>0</v>
      </c>
      <c r="D29" s="3"/>
    </row>
    <row r="30" spans="1:4" x14ac:dyDescent="0.3">
      <c r="A30" s="7" t="s">
        <v>301</v>
      </c>
      <c r="B30" s="17">
        <f>(Rozpočet!E22)</f>
        <v>0</v>
      </c>
      <c r="C30" s="17">
        <f>(Rozpočet!G22)</f>
        <v>0</v>
      </c>
      <c r="D30" s="3"/>
    </row>
    <row r="31" spans="1:4" x14ac:dyDescent="0.3">
      <c r="A31" s="7" t="s">
        <v>302</v>
      </c>
      <c r="B31" s="17">
        <f>(Rozpočet!E41)</f>
        <v>0</v>
      </c>
      <c r="C31" s="17">
        <f>(Rozpočet!G41)</f>
        <v>0</v>
      </c>
      <c r="D31" s="3"/>
    </row>
    <row r="32" spans="1:4" x14ac:dyDescent="0.3">
      <c r="A32" s="7" t="s">
        <v>303</v>
      </c>
      <c r="B32" s="17">
        <f>(Rozpočet!E47)</f>
        <v>0</v>
      </c>
      <c r="C32" s="17">
        <f>(Rozpočet!G47)</f>
        <v>0</v>
      </c>
      <c r="D32" s="3"/>
    </row>
    <row r="33" spans="1:4" x14ac:dyDescent="0.3">
      <c r="A33" s="7" t="s">
        <v>304</v>
      </c>
      <c r="B33" s="17">
        <f>(Rozpočet!E53)</f>
        <v>0</v>
      </c>
      <c r="C33" s="17">
        <f>(Rozpočet!G53)</f>
        <v>0</v>
      </c>
      <c r="D33" s="3"/>
    </row>
    <row r="34" spans="1:4" x14ac:dyDescent="0.3">
      <c r="A34" s="7" t="s">
        <v>305</v>
      </c>
      <c r="B34" s="17">
        <f>(Rozpočet!E59)</f>
        <v>0</v>
      </c>
      <c r="C34" s="17">
        <f>(Rozpočet!G59)</f>
        <v>0</v>
      </c>
      <c r="D34" s="3"/>
    </row>
    <row r="35" spans="1:4" x14ac:dyDescent="0.3">
      <c r="A35" s="7" t="s">
        <v>306</v>
      </c>
      <c r="B35" s="17">
        <f>(Rozpočet!E206)</f>
        <v>0</v>
      </c>
      <c r="C35" s="17">
        <f>(Rozpočet!G206)</f>
        <v>0</v>
      </c>
      <c r="D35" s="3"/>
    </row>
    <row r="36" spans="1:4" x14ac:dyDescent="0.3">
      <c r="A36" s="7" t="s">
        <v>247</v>
      </c>
      <c r="B36" s="17">
        <f>(Rozpočet!E244)</f>
        <v>0</v>
      </c>
      <c r="C36" s="17">
        <f>(Rozpočet!G244)</f>
        <v>0</v>
      </c>
      <c r="D36" s="3"/>
    </row>
    <row r="37" spans="1:4" x14ac:dyDescent="0.3">
      <c r="A37" s="7" t="s">
        <v>13</v>
      </c>
      <c r="B37" s="17"/>
      <c r="C37" s="17"/>
      <c r="D37" s="3"/>
    </row>
    <row r="38" spans="1:4" x14ac:dyDescent="0.3">
      <c r="A38" s="7" t="s">
        <v>13</v>
      </c>
      <c r="B38" s="17"/>
      <c r="C38" s="17"/>
      <c r="D38" s="3"/>
    </row>
    <row r="39" spans="1:4" x14ac:dyDescent="0.3">
      <c r="A39" s="7" t="s">
        <v>13</v>
      </c>
      <c r="B39" s="17"/>
      <c r="C39" s="17"/>
      <c r="D39" s="3"/>
    </row>
    <row r="40" spans="1:4" x14ac:dyDescent="0.3">
      <c r="A40" s="7" t="s">
        <v>13</v>
      </c>
      <c r="B40" s="17"/>
      <c r="C40" s="17"/>
      <c r="D40" s="3"/>
    </row>
    <row r="41" spans="1:4" x14ac:dyDescent="0.3">
      <c r="A41" s="7" t="s">
        <v>13</v>
      </c>
      <c r="B41" s="17"/>
      <c r="C41" s="17"/>
      <c r="D41" s="3"/>
    </row>
    <row r="42" spans="1:4" x14ac:dyDescent="0.3">
      <c r="A42" s="7" t="s">
        <v>13</v>
      </c>
      <c r="B42" s="17"/>
      <c r="C42" s="17"/>
      <c r="D42" s="3"/>
    </row>
  </sheetData>
  <sheetProtection algorithmName="SHA-512" hashValue="zTY1BJRn2/kPH6aZINp+7djHSfWVyGDiyUWgMwC/7EEx0L9gt2KMq+w3/RtVanplDrqLd9ScAgoVmVm5NKXlrA==" saltValue="ozvMf3OVOFPGlKW+Rg+a6w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1CD21-5FBD-4951-B3FC-27828B177030}">
  <dimension ref="A1:L245"/>
  <sheetViews>
    <sheetView tabSelected="1" topLeftCell="A85" zoomScaleNormal="100" workbookViewId="0">
      <selection activeCell="C101" sqref="C101"/>
    </sheetView>
  </sheetViews>
  <sheetFormatPr defaultRowHeight="14.4" x14ac:dyDescent="0.3"/>
  <cols>
    <col min="1" max="1" width="123.5546875" style="1" customWidth="1"/>
    <col min="2" max="2" width="3.109375" style="1" bestFit="1" customWidth="1"/>
    <col min="3" max="3" width="5" style="10" bestFit="1" customWidth="1"/>
    <col min="4" max="4" width="6.109375" style="10" bestFit="1" customWidth="1"/>
    <col min="5" max="5" width="10.6640625" style="10" bestFit="1" customWidth="1"/>
    <col min="6" max="6" width="5.88671875" style="10" customWidth="1"/>
    <col min="7" max="7" width="9.88671875" style="10" bestFit="1" customWidth="1"/>
    <col min="8" max="8" width="6.33203125" style="10" customWidth="1"/>
    <col min="9" max="9" width="8.33203125" style="10" bestFit="1" customWidth="1"/>
    <col min="12" max="12" width="2" style="9" hidden="1" customWidth="1"/>
  </cols>
  <sheetData>
    <row r="1" spans="1:12" x14ac:dyDescent="0.3">
      <c r="A1" s="2" t="s">
        <v>0</v>
      </c>
      <c r="B1" s="2" t="s">
        <v>54</v>
      </c>
      <c r="C1" s="11" t="s">
        <v>55</v>
      </c>
      <c r="D1" s="11" t="s">
        <v>56</v>
      </c>
      <c r="E1" s="11" t="s">
        <v>57</v>
      </c>
      <c r="F1" s="11" t="s">
        <v>58</v>
      </c>
      <c r="G1" s="11" t="s">
        <v>59</v>
      </c>
      <c r="H1" s="11" t="s">
        <v>60</v>
      </c>
      <c r="I1" s="11" t="s">
        <v>61</v>
      </c>
      <c r="J1" s="3"/>
      <c r="K1" s="3"/>
      <c r="L1" s="9">
        <f>Parametry!B33/100*E6+Parametry!B33/100*E7+Parametry!B33/100*E8+Parametry!B33/100*E12+Parametry!B33/100*E15+Parametry!B33/100*E21+Parametry!B33/100*E26+Parametry!B33/100*E27+Parametry!B33/100*E28+Parametry!B33/100*E29+Parametry!B33/100*E34+Parametry!B33/100*E40+Parametry!B33/100*E44+Parametry!B33/100*E46+Parametry!B33/100*E50+Parametry!B33/100*E52+Parametry!B33/100*E56+Parametry!B33/100*E58+Parametry!B33/100*E61+Parametry!B33/100*E62+Parametry!B33/100*E63+Parametry!B33/100*E64+Parametry!B33/100*E65</f>
        <v>0</v>
      </c>
    </row>
    <row r="2" spans="1:12" x14ac:dyDescent="0.3">
      <c r="A2" s="12" t="s">
        <v>62</v>
      </c>
      <c r="B2" s="12" t="s">
        <v>13</v>
      </c>
      <c r="C2" s="13"/>
      <c r="D2" s="13"/>
      <c r="E2" s="13"/>
      <c r="F2" s="13"/>
      <c r="G2" s="13"/>
      <c r="H2" s="13"/>
      <c r="I2" s="13"/>
      <c r="J2" s="3"/>
      <c r="K2" s="3"/>
      <c r="L2" s="9">
        <f>L1+Parametry!B33/100*E66+Parametry!B33/100*E67+Parametry!B33/100*E68+Parametry!B33/100*E69+Parametry!B33/100*E71+Parametry!B33/100*E72+Parametry!B33/100*E76+Parametry!B33/100*E77+Parametry!B33/100*E78+Parametry!B33/100*E79+Parametry!B33/100*E81+Parametry!B33/100*E83+Parametry!B33/100*E85+Parametry!B33/100*E86+Parametry!B33/100*E87+Parametry!B33/100*E88+Parametry!B33/100*E90+Parametry!B33/100*E91+Parametry!B33/100*E92+Parametry!B33/100*E93+Parametry!B33/100*E94+Parametry!B33/100*E96+Parametry!B33/100*E97</f>
        <v>0</v>
      </c>
    </row>
    <row r="3" spans="1:12" x14ac:dyDescent="0.3">
      <c r="A3" s="6" t="s">
        <v>63</v>
      </c>
      <c r="B3" s="6" t="s">
        <v>13</v>
      </c>
      <c r="C3" s="14"/>
      <c r="D3" s="14"/>
      <c r="E3" s="14"/>
      <c r="F3" s="14"/>
      <c r="G3" s="14"/>
      <c r="H3" s="14"/>
      <c r="I3" s="14"/>
      <c r="J3" s="3"/>
      <c r="K3" s="3"/>
      <c r="L3" s="9">
        <f>L2+Parametry!B33/100*E99+Parametry!B33/100*E100+Parametry!B33/100*E101+Parametry!B33/100*E102+Parametry!B33/100*E104+Parametry!B33/100*E105+Parametry!B33/100*E106+Parametry!B33/100*E107+Parametry!B33/100*E108+Parametry!B33/100*E110+Parametry!B33/100*E111+Parametry!B33/100*E112+Parametry!B33/100*E115+Parametry!B33/100*E116+Parametry!B33/100*E118+Parametry!B33/100*E120+Parametry!B33/100*E122+Parametry!B33/100*E124+Parametry!B33/100*E125+Parametry!B33/100*E127+Parametry!B33/100*E129+Parametry!B33/100*E130</f>
        <v>0</v>
      </c>
    </row>
    <row r="4" spans="1:12" x14ac:dyDescent="0.3">
      <c r="A4" s="15" t="s">
        <v>64</v>
      </c>
      <c r="B4" s="15" t="s">
        <v>13</v>
      </c>
      <c r="C4" s="16"/>
      <c r="D4" s="16"/>
      <c r="E4" s="16"/>
      <c r="F4" s="16"/>
      <c r="G4" s="16"/>
      <c r="H4" s="16"/>
      <c r="I4" s="16"/>
      <c r="J4" s="3"/>
      <c r="K4" s="3"/>
      <c r="L4" s="9">
        <f>L3+Parametry!B33/100*E131+Parametry!B33/100*E133+Parametry!B33/100*E134+Parametry!B33/100*E135+Parametry!B33/100*E137+Parametry!B33/100*E140+Parametry!B33/100*E141+Parametry!B33/100*E142+Parametry!B33/100*E144+Parametry!B33/100*E145+Parametry!B33/100*E146+Parametry!B33/100*E148+Parametry!B33/100*E149+Parametry!B33/100*E150+Parametry!B33/100*E151+Parametry!B33/100*E152+Parametry!B33/100*E154+Parametry!B33/100*E156+Parametry!B33/100*E159+Parametry!B33/100*E160+Parametry!B33/100*E163+Parametry!B33/100*E164</f>
        <v>0</v>
      </c>
    </row>
    <row r="5" spans="1:12" x14ac:dyDescent="0.3">
      <c r="A5" s="15" t="s">
        <v>65</v>
      </c>
      <c r="B5" s="15" t="s">
        <v>13</v>
      </c>
      <c r="C5" s="16"/>
      <c r="D5" s="16"/>
      <c r="E5" s="16"/>
      <c r="F5" s="16"/>
      <c r="G5" s="16"/>
      <c r="H5" s="16"/>
      <c r="I5" s="16"/>
      <c r="J5" s="3"/>
      <c r="K5" s="3"/>
      <c r="L5" s="9">
        <f>L4+Parametry!B33/100*E165+Parametry!B33/100*E166+Parametry!B33/100*E167+Parametry!B33/100*E168+Parametry!B33/100*E169+Parametry!B33/100*E171+Parametry!B33/100*E172+Parametry!B33/100*E174+Parametry!B33/100*E176+Parametry!B33/100*E177+Parametry!B33/100*E178+Parametry!B33/100*E180+Parametry!B33/100*E181+Parametry!B33/100*E182+Parametry!B33/100*E183+Parametry!B33/100*E185+Parametry!B33/100*E186+Parametry!B33/100*E188+Parametry!B33/100*E189+Parametry!B33/100*E191+Parametry!B33/100*E192+Parametry!B33/100*E193</f>
        <v>0</v>
      </c>
    </row>
    <row r="6" spans="1:12" x14ac:dyDescent="0.3">
      <c r="A6" s="7" t="s">
        <v>66</v>
      </c>
      <c r="B6" s="7" t="s">
        <v>67</v>
      </c>
      <c r="C6" s="17">
        <v>2</v>
      </c>
      <c r="D6" s="23"/>
      <c r="E6" s="17">
        <f>C6*D6</f>
        <v>0</v>
      </c>
      <c r="F6" s="23"/>
      <c r="G6" s="17">
        <f>C6*F6</f>
        <v>0</v>
      </c>
      <c r="H6" s="17">
        <f t="shared" ref="H6:I8" si="0">D6+F6</f>
        <v>0</v>
      </c>
      <c r="I6" s="17">
        <f t="shared" si="0"/>
        <v>0</v>
      </c>
      <c r="J6" s="3"/>
      <c r="K6" s="3"/>
    </row>
    <row r="7" spans="1:12" x14ac:dyDescent="0.3">
      <c r="A7" s="7" t="s">
        <v>68</v>
      </c>
      <c r="B7" s="7" t="s">
        <v>67</v>
      </c>
      <c r="C7" s="17">
        <v>1</v>
      </c>
      <c r="D7" s="23"/>
      <c r="E7" s="17">
        <f>C7*D7</f>
        <v>0</v>
      </c>
      <c r="F7" s="23"/>
      <c r="G7" s="17">
        <f>C7*F7</f>
        <v>0</v>
      </c>
      <c r="H7" s="17">
        <f t="shared" si="0"/>
        <v>0</v>
      </c>
      <c r="I7" s="17">
        <f t="shared" si="0"/>
        <v>0</v>
      </c>
      <c r="J7" s="3"/>
      <c r="K7" s="3"/>
    </row>
    <row r="8" spans="1:12" x14ac:dyDescent="0.3">
      <c r="A8" s="7" t="s">
        <v>69</v>
      </c>
      <c r="B8" s="7" t="s">
        <v>67</v>
      </c>
      <c r="C8" s="17">
        <v>8</v>
      </c>
      <c r="D8" s="23"/>
      <c r="E8" s="17">
        <f>C8*D8</f>
        <v>0</v>
      </c>
      <c r="F8" s="23"/>
      <c r="G8" s="17">
        <f>C8*F8</f>
        <v>0</v>
      </c>
      <c r="H8" s="17">
        <f t="shared" si="0"/>
        <v>0</v>
      </c>
      <c r="I8" s="17">
        <f t="shared" si="0"/>
        <v>0</v>
      </c>
      <c r="J8" s="3"/>
      <c r="K8" s="3"/>
    </row>
    <row r="9" spans="1:12" x14ac:dyDescent="0.3">
      <c r="A9" s="15" t="s">
        <v>70</v>
      </c>
      <c r="B9" s="15" t="s">
        <v>13</v>
      </c>
      <c r="C9" s="16"/>
      <c r="D9" s="16"/>
      <c r="E9" s="16"/>
      <c r="F9" s="16"/>
      <c r="G9" s="16"/>
      <c r="H9" s="16"/>
      <c r="I9" s="16"/>
      <c r="J9" s="3"/>
      <c r="K9" s="3"/>
    </row>
    <row r="10" spans="1:12" x14ac:dyDescent="0.3">
      <c r="A10" s="7" t="s">
        <v>71</v>
      </c>
      <c r="B10" s="7" t="s">
        <v>67</v>
      </c>
      <c r="C10" s="17">
        <v>1</v>
      </c>
      <c r="D10" s="23"/>
      <c r="E10" s="17">
        <f>C10*D10</f>
        <v>0</v>
      </c>
      <c r="F10" s="23"/>
      <c r="G10" s="17">
        <f>C10*F10</f>
        <v>0</v>
      </c>
      <c r="H10" s="17">
        <f>D10+F10</f>
        <v>0</v>
      </c>
      <c r="I10" s="17">
        <f>E10+G10</f>
        <v>0</v>
      </c>
      <c r="J10" s="3"/>
      <c r="K10" s="3"/>
    </row>
    <row r="11" spans="1:12" x14ac:dyDescent="0.3">
      <c r="A11" s="15" t="s">
        <v>72</v>
      </c>
      <c r="B11" s="15" t="s">
        <v>13</v>
      </c>
      <c r="C11" s="16"/>
      <c r="D11" s="16"/>
      <c r="E11" s="16"/>
      <c r="F11" s="16"/>
      <c r="G11" s="16"/>
      <c r="H11" s="16"/>
      <c r="I11" s="16"/>
      <c r="J11" s="3"/>
      <c r="K11" s="3"/>
    </row>
    <row r="12" spans="1:12" x14ac:dyDescent="0.3">
      <c r="A12" s="7" t="s">
        <v>73</v>
      </c>
      <c r="B12" s="7" t="s">
        <v>67</v>
      </c>
      <c r="C12" s="17">
        <v>17</v>
      </c>
      <c r="D12" s="23"/>
      <c r="E12" s="17">
        <f>C12*D12</f>
        <v>0</v>
      </c>
      <c r="F12" s="23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2" x14ac:dyDescent="0.3">
      <c r="A13" s="15" t="s">
        <v>74</v>
      </c>
      <c r="B13" s="15" t="s">
        <v>13</v>
      </c>
      <c r="C13" s="16"/>
      <c r="D13" s="16"/>
      <c r="E13" s="16"/>
      <c r="F13" s="16"/>
      <c r="G13" s="16"/>
      <c r="H13" s="16"/>
      <c r="I13" s="16"/>
      <c r="J13" s="3"/>
      <c r="K13" s="3"/>
    </row>
    <row r="14" spans="1:12" x14ac:dyDescent="0.3">
      <c r="A14" s="7" t="s">
        <v>75</v>
      </c>
      <c r="B14" s="7" t="s">
        <v>67</v>
      </c>
      <c r="C14" s="17">
        <v>2</v>
      </c>
      <c r="D14" s="23"/>
      <c r="E14" s="17">
        <f>C14*D14</f>
        <v>0</v>
      </c>
      <c r="F14" s="23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 x14ac:dyDescent="0.3">
      <c r="A15" s="7" t="s">
        <v>76</v>
      </c>
      <c r="B15" s="7" t="s">
        <v>67</v>
      </c>
      <c r="C15" s="17">
        <v>2</v>
      </c>
      <c r="D15" s="23"/>
      <c r="E15" s="17">
        <f>C15*D15</f>
        <v>0</v>
      </c>
      <c r="F15" s="23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2" x14ac:dyDescent="0.3">
      <c r="A16" s="15" t="s">
        <v>77</v>
      </c>
      <c r="B16" s="15" t="s">
        <v>13</v>
      </c>
      <c r="C16" s="16"/>
      <c r="D16" s="16"/>
      <c r="E16" s="16"/>
      <c r="F16" s="16"/>
      <c r="G16" s="16"/>
      <c r="H16" s="16"/>
      <c r="I16" s="16"/>
      <c r="J16" s="3"/>
      <c r="K16" s="3"/>
    </row>
    <row r="17" spans="1:11" x14ac:dyDescent="0.3">
      <c r="A17" s="7" t="s">
        <v>78</v>
      </c>
      <c r="B17" s="7" t="s">
        <v>67</v>
      </c>
      <c r="C17" s="17">
        <v>50</v>
      </c>
      <c r="D17" s="23"/>
      <c r="E17" s="17">
        <f>C17*D17</f>
        <v>0</v>
      </c>
      <c r="F17" s="23"/>
      <c r="G17" s="17">
        <f>C17*F17</f>
        <v>0</v>
      </c>
      <c r="H17" s="17">
        <f>D17+F17</f>
        <v>0</v>
      </c>
      <c r="I17" s="17">
        <f>E17+G17</f>
        <v>0</v>
      </c>
      <c r="J17" s="3"/>
      <c r="K17" s="3"/>
    </row>
    <row r="18" spans="1:11" x14ac:dyDescent="0.3">
      <c r="A18" s="15" t="s">
        <v>79</v>
      </c>
      <c r="B18" s="15" t="s">
        <v>13</v>
      </c>
      <c r="C18" s="16"/>
      <c r="D18" s="16"/>
      <c r="E18" s="16"/>
      <c r="F18" s="16"/>
      <c r="G18" s="16"/>
      <c r="H18" s="16"/>
      <c r="I18" s="16"/>
      <c r="J18" s="3"/>
      <c r="K18" s="3"/>
    </row>
    <row r="19" spans="1:11" x14ac:dyDescent="0.3">
      <c r="A19" s="7" t="s">
        <v>80</v>
      </c>
      <c r="B19" s="7" t="s">
        <v>67</v>
      </c>
      <c r="C19" s="17">
        <v>1</v>
      </c>
      <c r="D19" s="23"/>
      <c r="E19" s="17">
        <f>C19*D19</f>
        <v>0</v>
      </c>
      <c r="F19" s="23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 x14ac:dyDescent="0.3">
      <c r="A20" s="15" t="s">
        <v>81</v>
      </c>
      <c r="B20" s="15" t="s">
        <v>13</v>
      </c>
      <c r="C20" s="16"/>
      <c r="D20" s="16"/>
      <c r="E20" s="16"/>
      <c r="F20" s="16"/>
      <c r="G20" s="16"/>
      <c r="H20" s="16"/>
      <c r="I20" s="16"/>
      <c r="J20" s="3"/>
      <c r="K20" s="3"/>
    </row>
    <row r="21" spans="1:11" x14ac:dyDescent="0.3">
      <c r="A21" s="7" t="s">
        <v>82</v>
      </c>
      <c r="B21" s="7" t="s">
        <v>83</v>
      </c>
      <c r="C21" s="17">
        <v>22</v>
      </c>
      <c r="D21" s="24"/>
      <c r="E21" s="17">
        <f>C21*D21</f>
        <v>0</v>
      </c>
      <c r="F21" s="23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 x14ac:dyDescent="0.3">
      <c r="A22" s="6" t="s">
        <v>84</v>
      </c>
      <c r="B22" s="6" t="s">
        <v>13</v>
      </c>
      <c r="C22" s="14"/>
      <c r="D22" s="14"/>
      <c r="E22" s="14">
        <f>SUM(E4:E21)</f>
        <v>0</v>
      </c>
      <c r="F22" s="14"/>
      <c r="G22" s="14">
        <f>SUM(G4:G21)</f>
        <v>0</v>
      </c>
      <c r="H22" s="14"/>
      <c r="I22" s="14">
        <f>SUM(I4:I21)</f>
        <v>0</v>
      </c>
      <c r="J22" s="3"/>
      <c r="K22" s="3"/>
    </row>
    <row r="23" spans="1:11" x14ac:dyDescent="0.3">
      <c r="A23" s="6" t="s">
        <v>85</v>
      </c>
      <c r="B23" s="6" t="s">
        <v>13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 x14ac:dyDescent="0.3">
      <c r="A24" s="15" t="s">
        <v>64</v>
      </c>
      <c r="B24" s="15" t="s">
        <v>13</v>
      </c>
      <c r="C24" s="16"/>
      <c r="D24" s="16"/>
      <c r="E24" s="16"/>
      <c r="F24" s="16"/>
      <c r="G24" s="16"/>
      <c r="H24" s="16"/>
      <c r="I24" s="16"/>
      <c r="J24" s="3"/>
      <c r="K24" s="3"/>
    </row>
    <row r="25" spans="1:11" x14ac:dyDescent="0.3">
      <c r="A25" s="15" t="s">
        <v>65</v>
      </c>
      <c r="B25" s="15" t="s">
        <v>13</v>
      </c>
      <c r="C25" s="16"/>
      <c r="D25" s="16"/>
      <c r="E25" s="16"/>
      <c r="F25" s="16"/>
      <c r="G25" s="16"/>
      <c r="H25" s="16"/>
      <c r="I25" s="16"/>
      <c r="J25" s="3"/>
      <c r="K25" s="3"/>
    </row>
    <row r="26" spans="1:11" x14ac:dyDescent="0.3">
      <c r="A26" s="7" t="s">
        <v>66</v>
      </c>
      <c r="B26" s="7" t="s">
        <v>67</v>
      </c>
      <c r="C26" s="17">
        <v>2</v>
      </c>
      <c r="D26" s="23"/>
      <c r="E26" s="17">
        <f>C26*D26</f>
        <v>0</v>
      </c>
      <c r="F26" s="23"/>
      <c r="G26" s="17">
        <f>C26*F26</f>
        <v>0</v>
      </c>
      <c r="H26" s="17">
        <f t="shared" ref="H26:I29" si="1">D26+F26</f>
        <v>0</v>
      </c>
      <c r="I26" s="17">
        <f t="shared" si="1"/>
        <v>0</v>
      </c>
      <c r="J26" s="3"/>
      <c r="K26" s="3"/>
    </row>
    <row r="27" spans="1:11" x14ac:dyDescent="0.3">
      <c r="A27" s="7" t="s">
        <v>68</v>
      </c>
      <c r="B27" s="7" t="s">
        <v>67</v>
      </c>
      <c r="C27" s="17">
        <v>1</v>
      </c>
      <c r="D27" s="23"/>
      <c r="E27" s="17">
        <f>C27*D27</f>
        <v>0</v>
      </c>
      <c r="F27" s="23"/>
      <c r="G27" s="17">
        <f>C27*F27</f>
        <v>0</v>
      </c>
      <c r="H27" s="17">
        <f t="shared" si="1"/>
        <v>0</v>
      </c>
      <c r="I27" s="17">
        <f t="shared" si="1"/>
        <v>0</v>
      </c>
      <c r="J27" s="3"/>
      <c r="K27" s="3"/>
    </row>
    <row r="28" spans="1:11" x14ac:dyDescent="0.3">
      <c r="A28" s="7" t="s">
        <v>86</v>
      </c>
      <c r="B28" s="7" t="s">
        <v>67</v>
      </c>
      <c r="C28" s="17">
        <v>1</v>
      </c>
      <c r="D28" s="23"/>
      <c r="E28" s="17">
        <f>C28*D28</f>
        <v>0</v>
      </c>
      <c r="F28" s="23"/>
      <c r="G28" s="17">
        <f>C28*F28</f>
        <v>0</v>
      </c>
      <c r="H28" s="17">
        <f t="shared" si="1"/>
        <v>0</v>
      </c>
      <c r="I28" s="17">
        <f t="shared" si="1"/>
        <v>0</v>
      </c>
      <c r="J28" s="3"/>
      <c r="K28" s="3"/>
    </row>
    <row r="29" spans="1:11" x14ac:dyDescent="0.3">
      <c r="A29" s="7" t="s">
        <v>87</v>
      </c>
      <c r="B29" s="7" t="s">
        <v>67</v>
      </c>
      <c r="C29" s="17">
        <v>3</v>
      </c>
      <c r="D29" s="23"/>
      <c r="E29" s="17">
        <f>C29*D29</f>
        <v>0</v>
      </c>
      <c r="F29" s="23"/>
      <c r="G29" s="17">
        <f>C29*F29</f>
        <v>0</v>
      </c>
      <c r="H29" s="17">
        <f t="shared" si="1"/>
        <v>0</v>
      </c>
      <c r="I29" s="17">
        <f t="shared" si="1"/>
        <v>0</v>
      </c>
      <c r="J29" s="3"/>
      <c r="K29" s="3"/>
    </row>
    <row r="30" spans="1:11" x14ac:dyDescent="0.3">
      <c r="A30" s="15" t="s">
        <v>70</v>
      </c>
      <c r="B30" s="15" t="s">
        <v>13</v>
      </c>
      <c r="C30" s="16"/>
      <c r="D30" s="16"/>
      <c r="E30" s="16"/>
      <c r="F30" s="16"/>
      <c r="G30" s="16"/>
      <c r="H30" s="16"/>
      <c r="I30" s="16"/>
      <c r="J30" s="3"/>
      <c r="K30" s="3"/>
    </row>
    <row r="31" spans="1:11" x14ac:dyDescent="0.3">
      <c r="A31" s="7" t="s">
        <v>71</v>
      </c>
      <c r="B31" s="7" t="s">
        <v>67</v>
      </c>
      <c r="C31" s="17">
        <v>1</v>
      </c>
      <c r="D31" s="23"/>
      <c r="E31" s="17">
        <f>C31*D31</f>
        <v>0</v>
      </c>
      <c r="F31" s="23"/>
      <c r="G31" s="17">
        <f>C31*F31</f>
        <v>0</v>
      </c>
      <c r="H31" s="17">
        <f>D31+F31</f>
        <v>0</v>
      </c>
      <c r="I31" s="17">
        <f>E31+G31</f>
        <v>0</v>
      </c>
      <c r="J31" s="3"/>
      <c r="K31" s="3"/>
    </row>
    <row r="32" spans="1:11" x14ac:dyDescent="0.3">
      <c r="A32" s="15" t="s">
        <v>74</v>
      </c>
      <c r="B32" s="15" t="s">
        <v>13</v>
      </c>
      <c r="C32" s="16"/>
      <c r="D32" s="16"/>
      <c r="E32" s="16"/>
      <c r="F32" s="16"/>
      <c r="G32" s="16"/>
      <c r="H32" s="16"/>
      <c r="I32" s="16"/>
      <c r="J32" s="3"/>
      <c r="K32" s="3"/>
    </row>
    <row r="33" spans="1:11" x14ac:dyDescent="0.3">
      <c r="A33" s="7" t="s">
        <v>75</v>
      </c>
      <c r="B33" s="7" t="s">
        <v>67</v>
      </c>
      <c r="C33" s="17">
        <v>7</v>
      </c>
      <c r="D33" s="23"/>
      <c r="E33" s="17">
        <f>C33*D33</f>
        <v>0</v>
      </c>
      <c r="F33" s="23"/>
      <c r="G33" s="17">
        <f>C33*F33</f>
        <v>0</v>
      </c>
      <c r="H33" s="17">
        <f>D33+F33</f>
        <v>0</v>
      </c>
      <c r="I33" s="17">
        <f>E33+G33</f>
        <v>0</v>
      </c>
      <c r="J33" s="3"/>
      <c r="K33" s="3"/>
    </row>
    <row r="34" spans="1:11" x14ac:dyDescent="0.3">
      <c r="A34" s="7" t="s">
        <v>76</v>
      </c>
      <c r="B34" s="7" t="s">
        <v>67</v>
      </c>
      <c r="C34" s="17">
        <v>5</v>
      </c>
      <c r="D34" s="23"/>
      <c r="E34" s="17">
        <f>C34*D34</f>
        <v>0</v>
      </c>
      <c r="F34" s="23"/>
      <c r="G34" s="17">
        <f>C34*F34</f>
        <v>0</v>
      </c>
      <c r="H34" s="17">
        <f>D34+F34</f>
        <v>0</v>
      </c>
      <c r="I34" s="17">
        <f>E34+G34</f>
        <v>0</v>
      </c>
      <c r="J34" s="3"/>
      <c r="K34" s="3"/>
    </row>
    <row r="35" spans="1:11" x14ac:dyDescent="0.3">
      <c r="A35" s="15" t="s">
        <v>77</v>
      </c>
      <c r="B35" s="15" t="s">
        <v>13</v>
      </c>
      <c r="C35" s="16"/>
      <c r="D35" s="16"/>
      <c r="E35" s="16"/>
      <c r="F35" s="16"/>
      <c r="G35" s="16"/>
      <c r="H35" s="16"/>
      <c r="I35" s="16"/>
      <c r="J35" s="3"/>
      <c r="K35" s="3"/>
    </row>
    <row r="36" spans="1:11" x14ac:dyDescent="0.3">
      <c r="A36" s="7" t="s">
        <v>78</v>
      </c>
      <c r="B36" s="7" t="s">
        <v>67</v>
      </c>
      <c r="C36" s="17">
        <v>97</v>
      </c>
      <c r="D36" s="23"/>
      <c r="E36" s="17">
        <f>C36*D36</f>
        <v>0</v>
      </c>
      <c r="F36" s="23"/>
      <c r="G36" s="17">
        <f>C36*F36</f>
        <v>0</v>
      </c>
      <c r="H36" s="17">
        <f>D36+F36</f>
        <v>0</v>
      </c>
      <c r="I36" s="17">
        <f>E36+G36</f>
        <v>0</v>
      </c>
      <c r="J36" s="3"/>
      <c r="K36" s="3"/>
    </row>
    <row r="37" spans="1:11" x14ac:dyDescent="0.3">
      <c r="A37" s="15" t="s">
        <v>79</v>
      </c>
      <c r="B37" s="15" t="s">
        <v>13</v>
      </c>
      <c r="C37" s="16"/>
      <c r="D37" s="16"/>
      <c r="E37" s="16"/>
      <c r="F37" s="16"/>
      <c r="G37" s="16"/>
      <c r="H37" s="16"/>
      <c r="I37" s="16"/>
      <c r="J37" s="3"/>
      <c r="K37" s="3"/>
    </row>
    <row r="38" spans="1:11" x14ac:dyDescent="0.3">
      <c r="A38" s="7" t="s">
        <v>80</v>
      </c>
      <c r="B38" s="7" t="s">
        <v>67</v>
      </c>
      <c r="C38" s="17">
        <v>1</v>
      </c>
      <c r="D38" s="23"/>
      <c r="E38" s="17">
        <f>C38*D38</f>
        <v>0</v>
      </c>
      <c r="F38" s="23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 x14ac:dyDescent="0.3">
      <c r="A39" s="15" t="s">
        <v>81</v>
      </c>
      <c r="B39" s="15" t="s">
        <v>13</v>
      </c>
      <c r="C39" s="16"/>
      <c r="D39" s="16"/>
      <c r="E39" s="16"/>
      <c r="F39" s="16"/>
      <c r="G39" s="16"/>
      <c r="H39" s="16"/>
      <c r="I39" s="16"/>
      <c r="J39" s="3"/>
      <c r="K39" s="3"/>
    </row>
    <row r="40" spans="1:11" x14ac:dyDescent="0.3">
      <c r="A40" s="7" t="s">
        <v>82</v>
      </c>
      <c r="B40" s="7" t="s">
        <v>83</v>
      </c>
      <c r="C40" s="17">
        <v>20</v>
      </c>
      <c r="D40" s="24"/>
      <c r="E40" s="17">
        <f>C40*D40</f>
        <v>0</v>
      </c>
      <c r="F40" s="23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 x14ac:dyDescent="0.3">
      <c r="A41" s="6" t="s">
        <v>88</v>
      </c>
      <c r="B41" s="6" t="s">
        <v>13</v>
      </c>
      <c r="C41" s="14"/>
      <c r="D41" s="14"/>
      <c r="E41" s="14">
        <f>SUM(E24:E40)</f>
        <v>0</v>
      </c>
      <c r="F41" s="14"/>
      <c r="G41" s="14">
        <f>SUM(G24:G40)</f>
        <v>0</v>
      </c>
      <c r="H41" s="14"/>
      <c r="I41" s="14">
        <f>SUM(I24:I40)</f>
        <v>0</v>
      </c>
      <c r="J41" s="3"/>
      <c r="K41" s="3"/>
    </row>
    <row r="42" spans="1:11" x14ac:dyDescent="0.3">
      <c r="A42" s="6" t="s">
        <v>89</v>
      </c>
      <c r="B42" s="6" t="s">
        <v>13</v>
      </c>
      <c r="C42" s="14"/>
      <c r="D42" s="14"/>
      <c r="E42" s="14"/>
      <c r="F42" s="14"/>
      <c r="G42" s="14"/>
      <c r="H42" s="14"/>
      <c r="I42" s="14"/>
      <c r="J42" s="3"/>
      <c r="K42" s="3"/>
    </row>
    <row r="43" spans="1:11" x14ac:dyDescent="0.3">
      <c r="A43" s="15" t="s">
        <v>90</v>
      </c>
      <c r="B43" s="15" t="s">
        <v>13</v>
      </c>
      <c r="C43" s="16"/>
      <c r="D43" s="16"/>
      <c r="E43" s="16"/>
      <c r="F43" s="16"/>
      <c r="G43" s="16"/>
      <c r="H43" s="16"/>
      <c r="I43" s="16"/>
      <c r="J43" s="3"/>
      <c r="K43" s="3"/>
    </row>
    <row r="44" spans="1:11" x14ac:dyDescent="0.3">
      <c r="A44" s="7" t="s">
        <v>91</v>
      </c>
      <c r="B44" s="7" t="s">
        <v>67</v>
      </c>
      <c r="C44" s="17">
        <v>3</v>
      </c>
      <c r="D44" s="23"/>
      <c r="E44" s="17">
        <f>C44*D44</f>
        <v>0</v>
      </c>
      <c r="F44" s="23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 x14ac:dyDescent="0.3">
      <c r="A45" s="15" t="s">
        <v>81</v>
      </c>
      <c r="B45" s="15" t="s">
        <v>13</v>
      </c>
      <c r="C45" s="16"/>
      <c r="D45" s="16"/>
      <c r="E45" s="16"/>
      <c r="F45" s="16"/>
      <c r="G45" s="16"/>
      <c r="H45" s="16"/>
      <c r="I45" s="16"/>
      <c r="J45" s="3"/>
      <c r="K45" s="3"/>
    </row>
    <row r="46" spans="1:11" x14ac:dyDescent="0.3">
      <c r="A46" s="7" t="s">
        <v>82</v>
      </c>
      <c r="B46" s="7" t="s">
        <v>83</v>
      </c>
      <c r="C46" s="17">
        <v>4</v>
      </c>
      <c r="D46" s="24"/>
      <c r="E46" s="17">
        <f>C46*D46</f>
        <v>0</v>
      </c>
      <c r="F46" s="23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 x14ac:dyDescent="0.3">
      <c r="A47" s="6" t="s">
        <v>92</v>
      </c>
      <c r="B47" s="6" t="s">
        <v>13</v>
      </c>
      <c r="C47" s="14"/>
      <c r="D47" s="14"/>
      <c r="E47" s="14">
        <f>SUM(E43:E46)</f>
        <v>0</v>
      </c>
      <c r="F47" s="14"/>
      <c r="G47" s="14">
        <f>SUM(G43:G46)</f>
        <v>0</v>
      </c>
      <c r="H47" s="14"/>
      <c r="I47" s="14">
        <f>SUM(I43:I46)</f>
        <v>0</v>
      </c>
      <c r="J47" s="3"/>
      <c r="K47" s="3"/>
    </row>
    <row r="48" spans="1:11" x14ac:dyDescent="0.3">
      <c r="A48" s="6" t="s">
        <v>93</v>
      </c>
      <c r="B48" s="6" t="s">
        <v>13</v>
      </c>
      <c r="C48" s="14"/>
      <c r="D48" s="14"/>
      <c r="E48" s="14"/>
      <c r="F48" s="14"/>
      <c r="G48" s="14"/>
      <c r="H48" s="14"/>
      <c r="I48" s="14"/>
      <c r="J48" s="3"/>
      <c r="K48" s="3"/>
    </row>
    <row r="49" spans="1:11" x14ac:dyDescent="0.3">
      <c r="A49" s="15" t="s">
        <v>90</v>
      </c>
      <c r="B49" s="15" t="s">
        <v>13</v>
      </c>
      <c r="C49" s="16"/>
      <c r="D49" s="16"/>
      <c r="E49" s="16"/>
      <c r="F49" s="16"/>
      <c r="G49" s="16"/>
      <c r="H49" s="16"/>
      <c r="I49" s="16"/>
      <c r="J49" s="3"/>
      <c r="K49" s="3"/>
    </row>
    <row r="50" spans="1:11" x14ac:dyDescent="0.3">
      <c r="A50" s="7" t="s">
        <v>91</v>
      </c>
      <c r="B50" s="7" t="s">
        <v>67</v>
      </c>
      <c r="C50" s="17">
        <v>3</v>
      </c>
      <c r="D50" s="23"/>
      <c r="E50" s="17">
        <f>C50*D50</f>
        <v>0</v>
      </c>
      <c r="F50" s="23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 x14ac:dyDescent="0.3">
      <c r="A51" s="15" t="s">
        <v>81</v>
      </c>
      <c r="B51" s="15" t="s">
        <v>13</v>
      </c>
      <c r="C51" s="16"/>
      <c r="D51" s="16"/>
      <c r="E51" s="16"/>
      <c r="F51" s="16"/>
      <c r="G51" s="16"/>
      <c r="H51" s="16"/>
      <c r="I51" s="16"/>
      <c r="J51" s="3"/>
      <c r="K51" s="3"/>
    </row>
    <row r="52" spans="1:11" x14ac:dyDescent="0.3">
      <c r="A52" s="7" t="s">
        <v>82</v>
      </c>
      <c r="B52" s="7" t="s">
        <v>83</v>
      </c>
      <c r="C52" s="17">
        <v>4</v>
      </c>
      <c r="D52" s="24"/>
      <c r="E52" s="17">
        <f>C52*D52</f>
        <v>0</v>
      </c>
      <c r="F52" s="23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 x14ac:dyDescent="0.3">
      <c r="A53" s="6" t="s">
        <v>94</v>
      </c>
      <c r="B53" s="6" t="s">
        <v>13</v>
      </c>
      <c r="C53" s="14"/>
      <c r="D53" s="14"/>
      <c r="E53" s="14">
        <f>SUM(E49:E52)</f>
        <v>0</v>
      </c>
      <c r="F53" s="14"/>
      <c r="G53" s="14">
        <f>SUM(G49:G52)</f>
        <v>0</v>
      </c>
      <c r="H53" s="14"/>
      <c r="I53" s="14">
        <f>SUM(I49:I52)</f>
        <v>0</v>
      </c>
      <c r="J53" s="3"/>
      <c r="K53" s="3"/>
    </row>
    <row r="54" spans="1:11" x14ac:dyDescent="0.3">
      <c r="A54" s="6" t="s">
        <v>95</v>
      </c>
      <c r="B54" s="6" t="s">
        <v>13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 x14ac:dyDescent="0.3">
      <c r="A55" s="15" t="s">
        <v>90</v>
      </c>
      <c r="B55" s="15" t="s">
        <v>13</v>
      </c>
      <c r="C55" s="16"/>
      <c r="D55" s="16"/>
      <c r="E55" s="16"/>
      <c r="F55" s="16"/>
      <c r="G55" s="16"/>
      <c r="H55" s="16"/>
      <c r="I55" s="16"/>
      <c r="J55" s="3"/>
      <c r="K55" s="3"/>
    </row>
    <row r="56" spans="1:11" x14ac:dyDescent="0.3">
      <c r="A56" s="7" t="s">
        <v>91</v>
      </c>
      <c r="B56" s="7" t="s">
        <v>67</v>
      </c>
      <c r="C56" s="17">
        <v>3</v>
      </c>
      <c r="D56" s="23"/>
      <c r="E56" s="17">
        <f>C56*D56</f>
        <v>0</v>
      </c>
      <c r="F56" s="23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 x14ac:dyDescent="0.3">
      <c r="A57" s="15" t="s">
        <v>81</v>
      </c>
      <c r="B57" s="15" t="s">
        <v>13</v>
      </c>
      <c r="C57" s="16"/>
      <c r="D57" s="16"/>
      <c r="E57" s="16"/>
      <c r="F57" s="16"/>
      <c r="G57" s="16"/>
      <c r="H57" s="16"/>
      <c r="I57" s="16"/>
      <c r="J57" s="3"/>
      <c r="K57" s="3"/>
    </row>
    <row r="58" spans="1:11" x14ac:dyDescent="0.3">
      <c r="A58" s="7" t="s">
        <v>82</v>
      </c>
      <c r="B58" s="7" t="s">
        <v>83</v>
      </c>
      <c r="C58" s="17">
        <v>6</v>
      </c>
      <c r="D58" s="24"/>
      <c r="E58" s="17">
        <f>C58*D58</f>
        <v>0</v>
      </c>
      <c r="F58" s="23"/>
      <c r="G58" s="17">
        <f>C58*F58</f>
        <v>0</v>
      </c>
      <c r="H58" s="17">
        <f>D58+F58</f>
        <v>0</v>
      </c>
      <c r="I58" s="17">
        <f>E58+G58</f>
        <v>0</v>
      </c>
      <c r="J58" s="3"/>
      <c r="K58" s="3"/>
    </row>
    <row r="59" spans="1:11" x14ac:dyDescent="0.3">
      <c r="A59" s="6" t="s">
        <v>96</v>
      </c>
      <c r="B59" s="6" t="s">
        <v>13</v>
      </c>
      <c r="C59" s="14"/>
      <c r="D59" s="14"/>
      <c r="E59" s="14">
        <f>SUM(E55:E58)</f>
        <v>0</v>
      </c>
      <c r="F59" s="14"/>
      <c r="G59" s="14">
        <f>SUM(G55:G58)</f>
        <v>0</v>
      </c>
      <c r="H59" s="14"/>
      <c r="I59" s="14">
        <f>SUM(I55:I58)</f>
        <v>0</v>
      </c>
      <c r="J59" s="3"/>
      <c r="K59" s="3"/>
    </row>
    <row r="60" spans="1:11" x14ac:dyDescent="0.3">
      <c r="A60" s="15" t="s">
        <v>97</v>
      </c>
      <c r="B60" s="15" t="s">
        <v>13</v>
      </c>
      <c r="C60" s="16"/>
      <c r="D60" s="16"/>
      <c r="E60" s="16"/>
      <c r="F60" s="16"/>
      <c r="G60" s="16"/>
      <c r="H60" s="16"/>
      <c r="I60" s="16"/>
      <c r="J60" s="3"/>
      <c r="K60" s="3"/>
    </row>
    <row r="61" spans="1:11" x14ac:dyDescent="0.3">
      <c r="A61" s="7" t="s">
        <v>98</v>
      </c>
      <c r="B61" s="7" t="s">
        <v>67</v>
      </c>
      <c r="C61" s="17">
        <v>82</v>
      </c>
      <c r="D61" s="23"/>
      <c r="E61" s="17">
        <f t="shared" ref="E61:E69" si="2">C61*D61</f>
        <v>0</v>
      </c>
      <c r="F61" s="23"/>
      <c r="G61" s="17">
        <f t="shared" ref="G61:G69" si="3">C61*F61</f>
        <v>0</v>
      </c>
      <c r="H61" s="17">
        <f t="shared" ref="H61:H69" si="4">D61+F61</f>
        <v>0</v>
      </c>
      <c r="I61" s="17">
        <f t="shared" ref="I61:I69" si="5">E61+G61</f>
        <v>0</v>
      </c>
      <c r="J61" s="3"/>
      <c r="K61" s="3"/>
    </row>
    <row r="62" spans="1:11" x14ac:dyDescent="0.3">
      <c r="A62" s="7" t="s">
        <v>99</v>
      </c>
      <c r="B62" s="7" t="s">
        <v>67</v>
      </c>
      <c r="C62" s="17">
        <v>40</v>
      </c>
      <c r="D62" s="23"/>
      <c r="E62" s="17">
        <f t="shared" si="2"/>
        <v>0</v>
      </c>
      <c r="F62" s="23"/>
      <c r="G62" s="17">
        <f t="shared" si="3"/>
        <v>0</v>
      </c>
      <c r="H62" s="17">
        <f t="shared" si="4"/>
        <v>0</v>
      </c>
      <c r="I62" s="17">
        <f t="shared" si="5"/>
        <v>0</v>
      </c>
      <c r="J62" s="3"/>
      <c r="K62" s="3"/>
    </row>
    <row r="63" spans="1:11" x14ac:dyDescent="0.3">
      <c r="A63" s="7" t="s">
        <v>100</v>
      </c>
      <c r="B63" s="7" t="s">
        <v>67</v>
      </c>
      <c r="C63" s="17">
        <v>110</v>
      </c>
      <c r="D63" s="23"/>
      <c r="E63" s="17">
        <f t="shared" si="2"/>
        <v>0</v>
      </c>
      <c r="F63" s="23"/>
      <c r="G63" s="17">
        <f t="shared" si="3"/>
        <v>0</v>
      </c>
      <c r="H63" s="17">
        <f t="shared" si="4"/>
        <v>0</v>
      </c>
      <c r="I63" s="17">
        <f t="shared" si="5"/>
        <v>0</v>
      </c>
      <c r="J63" s="3"/>
      <c r="K63" s="3"/>
    </row>
    <row r="64" spans="1:11" x14ac:dyDescent="0.3">
      <c r="A64" s="7" t="s">
        <v>101</v>
      </c>
      <c r="B64" s="7" t="s">
        <v>67</v>
      </c>
      <c r="C64" s="17">
        <v>6</v>
      </c>
      <c r="D64" s="23"/>
      <c r="E64" s="17">
        <f t="shared" si="2"/>
        <v>0</v>
      </c>
      <c r="F64" s="23"/>
      <c r="G64" s="17">
        <f t="shared" si="3"/>
        <v>0</v>
      </c>
      <c r="H64" s="17">
        <f t="shared" si="4"/>
        <v>0</v>
      </c>
      <c r="I64" s="17">
        <f t="shared" si="5"/>
        <v>0</v>
      </c>
      <c r="J64" s="3"/>
      <c r="K64" s="3"/>
    </row>
    <row r="65" spans="1:11" x14ac:dyDescent="0.3">
      <c r="A65" s="7" t="s">
        <v>102</v>
      </c>
      <c r="B65" s="7" t="s">
        <v>67</v>
      </c>
      <c r="C65" s="17">
        <v>6</v>
      </c>
      <c r="D65" s="23"/>
      <c r="E65" s="17">
        <f t="shared" si="2"/>
        <v>0</v>
      </c>
      <c r="F65" s="23"/>
      <c r="G65" s="17">
        <f t="shared" si="3"/>
        <v>0</v>
      </c>
      <c r="H65" s="17">
        <f t="shared" si="4"/>
        <v>0</v>
      </c>
      <c r="I65" s="17">
        <f t="shared" si="5"/>
        <v>0</v>
      </c>
      <c r="J65" s="3"/>
      <c r="K65" s="3"/>
    </row>
    <row r="66" spans="1:11" x14ac:dyDescent="0.3">
      <c r="A66" s="7" t="s">
        <v>103</v>
      </c>
      <c r="B66" s="7" t="s">
        <v>67</v>
      </c>
      <c r="C66" s="17">
        <v>40</v>
      </c>
      <c r="D66" s="23"/>
      <c r="E66" s="17">
        <f t="shared" si="2"/>
        <v>0</v>
      </c>
      <c r="F66" s="23"/>
      <c r="G66" s="17">
        <f t="shared" si="3"/>
        <v>0</v>
      </c>
      <c r="H66" s="17">
        <f t="shared" si="4"/>
        <v>0</v>
      </c>
      <c r="I66" s="17">
        <f t="shared" si="5"/>
        <v>0</v>
      </c>
      <c r="J66" s="3"/>
      <c r="K66" s="3"/>
    </row>
    <row r="67" spans="1:11" x14ac:dyDescent="0.3">
      <c r="A67" s="7" t="s">
        <v>104</v>
      </c>
      <c r="B67" s="7" t="s">
        <v>67</v>
      </c>
      <c r="C67" s="17">
        <v>15</v>
      </c>
      <c r="D67" s="23"/>
      <c r="E67" s="17">
        <f t="shared" si="2"/>
        <v>0</v>
      </c>
      <c r="F67" s="23"/>
      <c r="G67" s="17">
        <f t="shared" si="3"/>
        <v>0</v>
      </c>
      <c r="H67" s="17">
        <f t="shared" si="4"/>
        <v>0</v>
      </c>
      <c r="I67" s="17">
        <f t="shared" si="5"/>
        <v>0</v>
      </c>
      <c r="J67" s="3"/>
      <c r="K67" s="3"/>
    </row>
    <row r="68" spans="1:11" x14ac:dyDescent="0.3">
      <c r="A68" s="7" t="s">
        <v>105</v>
      </c>
      <c r="B68" s="7" t="s">
        <v>67</v>
      </c>
      <c r="C68" s="17">
        <v>30</v>
      </c>
      <c r="D68" s="23"/>
      <c r="E68" s="17">
        <f t="shared" si="2"/>
        <v>0</v>
      </c>
      <c r="F68" s="23"/>
      <c r="G68" s="17">
        <f t="shared" si="3"/>
        <v>0</v>
      </c>
      <c r="H68" s="17">
        <f t="shared" si="4"/>
        <v>0</v>
      </c>
      <c r="I68" s="17">
        <f t="shared" si="5"/>
        <v>0</v>
      </c>
      <c r="J68" s="3"/>
      <c r="K68" s="3"/>
    </row>
    <row r="69" spans="1:11" x14ac:dyDescent="0.3">
      <c r="A69" s="7" t="s">
        <v>106</v>
      </c>
      <c r="B69" s="7" t="s">
        <v>67</v>
      </c>
      <c r="C69" s="17">
        <v>10</v>
      </c>
      <c r="D69" s="23"/>
      <c r="E69" s="17">
        <f t="shared" si="2"/>
        <v>0</v>
      </c>
      <c r="F69" s="23"/>
      <c r="G69" s="17">
        <f t="shared" si="3"/>
        <v>0</v>
      </c>
      <c r="H69" s="17">
        <f t="shared" si="4"/>
        <v>0</v>
      </c>
      <c r="I69" s="17">
        <f t="shared" si="5"/>
        <v>0</v>
      </c>
      <c r="J69" s="3"/>
      <c r="K69" s="3"/>
    </row>
    <row r="70" spans="1:11" x14ac:dyDescent="0.3">
      <c r="A70" s="15" t="s">
        <v>107</v>
      </c>
      <c r="B70" s="15" t="s">
        <v>13</v>
      </c>
      <c r="C70" s="16"/>
      <c r="D70" s="16"/>
      <c r="E70" s="16"/>
      <c r="F70" s="16"/>
      <c r="G70" s="16"/>
      <c r="H70" s="16"/>
      <c r="I70" s="16"/>
      <c r="J70" s="3"/>
      <c r="K70" s="3"/>
    </row>
    <row r="71" spans="1:11" x14ac:dyDescent="0.3">
      <c r="A71" s="7" t="s">
        <v>108</v>
      </c>
      <c r="B71" s="7" t="s">
        <v>67</v>
      </c>
      <c r="C71" s="17">
        <v>340</v>
      </c>
      <c r="D71" s="23"/>
      <c r="E71" s="17">
        <f>C71*D71</f>
        <v>0</v>
      </c>
      <c r="F71" s="23"/>
      <c r="G71" s="17">
        <f>C71*F71</f>
        <v>0</v>
      </c>
      <c r="H71" s="17">
        <f>D71+F71</f>
        <v>0</v>
      </c>
      <c r="I71" s="17">
        <f>E71+G71</f>
        <v>0</v>
      </c>
      <c r="J71" s="3"/>
      <c r="K71" s="3"/>
    </row>
    <row r="72" spans="1:11" x14ac:dyDescent="0.3">
      <c r="A72" s="7" t="s">
        <v>109</v>
      </c>
      <c r="B72" s="7" t="s">
        <v>67</v>
      </c>
      <c r="C72" s="17">
        <v>70</v>
      </c>
      <c r="D72" s="23"/>
      <c r="E72" s="17">
        <f>C72*D72</f>
        <v>0</v>
      </c>
      <c r="F72" s="23"/>
      <c r="G72" s="17">
        <f>C72*F72</f>
        <v>0</v>
      </c>
      <c r="H72" s="17">
        <f>D72+F72</f>
        <v>0</v>
      </c>
      <c r="I72" s="17">
        <f>E72+G72</f>
        <v>0</v>
      </c>
      <c r="J72" s="3"/>
      <c r="K72" s="3"/>
    </row>
    <row r="73" spans="1:11" x14ac:dyDescent="0.3">
      <c r="A73" s="15" t="s">
        <v>110</v>
      </c>
      <c r="B73" s="15" t="s">
        <v>13</v>
      </c>
      <c r="C73" s="16"/>
      <c r="D73" s="16"/>
      <c r="E73" s="16"/>
      <c r="F73" s="16"/>
      <c r="G73" s="16"/>
      <c r="H73" s="16"/>
      <c r="I73" s="16"/>
      <c r="J73" s="3"/>
      <c r="K73" s="3"/>
    </row>
    <row r="74" spans="1:11" x14ac:dyDescent="0.3">
      <c r="A74" s="7" t="s">
        <v>111</v>
      </c>
      <c r="B74" s="7" t="s">
        <v>67</v>
      </c>
      <c r="C74" s="17">
        <v>350</v>
      </c>
      <c r="D74" s="23"/>
      <c r="E74" s="17">
        <f>C74*D74</f>
        <v>0</v>
      </c>
      <c r="F74" s="23"/>
      <c r="G74" s="17">
        <f>C74*F74</f>
        <v>0</v>
      </c>
      <c r="H74" s="17">
        <f>D74+F74</f>
        <v>0</v>
      </c>
      <c r="I74" s="17">
        <f>E74+G74</f>
        <v>0</v>
      </c>
      <c r="J74" s="3"/>
      <c r="K74" s="3"/>
    </row>
    <row r="75" spans="1:11" x14ac:dyDescent="0.3">
      <c r="A75" s="15" t="s">
        <v>112</v>
      </c>
      <c r="B75" s="15" t="s">
        <v>13</v>
      </c>
      <c r="C75" s="16"/>
      <c r="D75" s="16"/>
      <c r="E75" s="16"/>
      <c r="F75" s="16"/>
      <c r="G75" s="16"/>
      <c r="H75" s="16"/>
      <c r="I75" s="16"/>
      <c r="J75" s="3"/>
      <c r="K75" s="3"/>
    </row>
    <row r="76" spans="1:11" x14ac:dyDescent="0.3">
      <c r="A76" s="7" t="s">
        <v>113</v>
      </c>
      <c r="B76" s="7" t="s">
        <v>67</v>
      </c>
      <c r="C76" s="17">
        <v>4</v>
      </c>
      <c r="D76" s="23"/>
      <c r="E76" s="17">
        <f>C76*D76</f>
        <v>0</v>
      </c>
      <c r="F76" s="23"/>
      <c r="G76" s="17">
        <f>C76*F76</f>
        <v>0</v>
      </c>
      <c r="H76" s="17">
        <f t="shared" ref="H76:I79" si="6">D76+F76</f>
        <v>0</v>
      </c>
      <c r="I76" s="17">
        <f t="shared" si="6"/>
        <v>0</v>
      </c>
      <c r="J76" s="3"/>
      <c r="K76" s="3"/>
    </row>
    <row r="77" spans="1:11" x14ac:dyDescent="0.3">
      <c r="A77" s="7" t="s">
        <v>114</v>
      </c>
      <c r="B77" s="7" t="s">
        <v>67</v>
      </c>
      <c r="C77" s="17">
        <v>2</v>
      </c>
      <c r="D77" s="23"/>
      <c r="E77" s="17">
        <f>C77*D77</f>
        <v>0</v>
      </c>
      <c r="F77" s="23"/>
      <c r="G77" s="17">
        <f>C77*F77</f>
        <v>0</v>
      </c>
      <c r="H77" s="17">
        <f t="shared" si="6"/>
        <v>0</v>
      </c>
      <c r="I77" s="17">
        <f t="shared" si="6"/>
        <v>0</v>
      </c>
      <c r="J77" s="3"/>
      <c r="K77" s="3"/>
    </row>
    <row r="78" spans="1:11" x14ac:dyDescent="0.3">
      <c r="A78" s="7" t="s">
        <v>115</v>
      </c>
      <c r="B78" s="7" t="s">
        <v>67</v>
      </c>
      <c r="C78" s="17">
        <v>16</v>
      </c>
      <c r="D78" s="23"/>
      <c r="E78" s="17">
        <f>C78*D78</f>
        <v>0</v>
      </c>
      <c r="F78" s="23"/>
      <c r="G78" s="17">
        <f>C78*F78</f>
        <v>0</v>
      </c>
      <c r="H78" s="17">
        <f t="shared" si="6"/>
        <v>0</v>
      </c>
      <c r="I78" s="17">
        <f t="shared" si="6"/>
        <v>0</v>
      </c>
      <c r="J78" s="3"/>
      <c r="K78" s="3"/>
    </row>
    <row r="79" spans="1:11" x14ac:dyDescent="0.3">
      <c r="A79" s="7" t="s">
        <v>116</v>
      </c>
      <c r="B79" s="7" t="s">
        <v>67</v>
      </c>
      <c r="C79" s="17">
        <v>1</v>
      </c>
      <c r="D79" s="23"/>
      <c r="E79" s="17">
        <f>C79*D79</f>
        <v>0</v>
      </c>
      <c r="F79" s="23"/>
      <c r="G79" s="17">
        <f>C79*F79</f>
        <v>0</v>
      </c>
      <c r="H79" s="17">
        <f t="shared" si="6"/>
        <v>0</v>
      </c>
      <c r="I79" s="17">
        <f t="shared" si="6"/>
        <v>0</v>
      </c>
      <c r="J79" s="3"/>
      <c r="K79" s="3"/>
    </row>
    <row r="80" spans="1:11" x14ac:dyDescent="0.3">
      <c r="A80" s="15" t="s">
        <v>117</v>
      </c>
      <c r="B80" s="15" t="s">
        <v>13</v>
      </c>
      <c r="C80" s="16"/>
      <c r="D80" s="16"/>
      <c r="E80" s="16"/>
      <c r="F80" s="16"/>
      <c r="G80" s="16"/>
      <c r="H80" s="16"/>
      <c r="I80" s="16"/>
      <c r="J80" s="3"/>
      <c r="K80" s="3"/>
    </row>
    <row r="81" spans="1:11" x14ac:dyDescent="0.3">
      <c r="A81" s="7" t="s">
        <v>118</v>
      </c>
      <c r="B81" s="7" t="s">
        <v>67</v>
      </c>
      <c r="C81" s="17">
        <v>11</v>
      </c>
      <c r="D81" s="23"/>
      <c r="E81" s="17">
        <f>C81*D81</f>
        <v>0</v>
      </c>
      <c r="F81" s="23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 x14ac:dyDescent="0.3">
      <c r="A82" s="15" t="s">
        <v>119</v>
      </c>
      <c r="B82" s="15" t="s">
        <v>13</v>
      </c>
      <c r="C82" s="16"/>
      <c r="D82" s="16"/>
      <c r="E82" s="16"/>
      <c r="F82" s="16"/>
      <c r="G82" s="16"/>
      <c r="H82" s="16"/>
      <c r="I82" s="16"/>
      <c r="J82" s="3"/>
      <c r="K82" s="3"/>
    </row>
    <row r="83" spans="1:11" x14ac:dyDescent="0.3">
      <c r="A83" s="7" t="s">
        <v>120</v>
      </c>
      <c r="B83" s="7" t="s">
        <v>67</v>
      </c>
      <c r="C83" s="17">
        <v>28</v>
      </c>
      <c r="D83" s="23"/>
      <c r="E83" s="17">
        <f>C83*D83</f>
        <v>0</v>
      </c>
      <c r="F83" s="23"/>
      <c r="G83" s="17">
        <f>C83*F83</f>
        <v>0</v>
      </c>
      <c r="H83" s="17">
        <f>D83+F83</f>
        <v>0</v>
      </c>
      <c r="I83" s="17">
        <f>E83+G83</f>
        <v>0</v>
      </c>
      <c r="J83" s="3"/>
      <c r="K83" s="3"/>
    </row>
    <row r="84" spans="1:11" x14ac:dyDescent="0.3">
      <c r="A84" s="15" t="s">
        <v>121</v>
      </c>
      <c r="B84" s="15" t="s">
        <v>13</v>
      </c>
      <c r="C84" s="16"/>
      <c r="D84" s="16"/>
      <c r="E84" s="16"/>
      <c r="F84" s="16"/>
      <c r="G84" s="16"/>
      <c r="H84" s="16"/>
      <c r="I84" s="16"/>
      <c r="J84" s="3"/>
      <c r="K84" s="3"/>
    </row>
    <row r="85" spans="1:11" x14ac:dyDescent="0.3">
      <c r="A85" s="7" t="s">
        <v>122</v>
      </c>
      <c r="B85" s="7" t="s">
        <v>67</v>
      </c>
      <c r="C85" s="17">
        <v>52</v>
      </c>
      <c r="D85" s="23"/>
      <c r="E85" s="17">
        <f>C85*D85</f>
        <v>0</v>
      </c>
      <c r="F85" s="23"/>
      <c r="G85" s="17">
        <f>C85*F85</f>
        <v>0</v>
      </c>
      <c r="H85" s="17">
        <f t="shared" ref="H85:I88" si="7">D85+F85</f>
        <v>0</v>
      </c>
      <c r="I85" s="17">
        <f t="shared" si="7"/>
        <v>0</v>
      </c>
      <c r="J85" s="3"/>
      <c r="K85" s="3"/>
    </row>
    <row r="86" spans="1:11" x14ac:dyDescent="0.3">
      <c r="A86" s="7" t="s">
        <v>123</v>
      </c>
      <c r="B86" s="7" t="s">
        <v>67</v>
      </c>
      <c r="C86" s="17">
        <v>18</v>
      </c>
      <c r="D86" s="23"/>
      <c r="E86" s="17">
        <f>C86*D86</f>
        <v>0</v>
      </c>
      <c r="F86" s="23"/>
      <c r="G86" s="17">
        <f>C86*F86</f>
        <v>0</v>
      </c>
      <c r="H86" s="17">
        <f t="shared" si="7"/>
        <v>0</v>
      </c>
      <c r="I86" s="17">
        <f t="shared" si="7"/>
        <v>0</v>
      </c>
      <c r="J86" s="3"/>
      <c r="K86" s="3"/>
    </row>
    <row r="87" spans="1:11" x14ac:dyDescent="0.3">
      <c r="A87" s="7" t="s">
        <v>124</v>
      </c>
      <c r="B87" s="7" t="s">
        <v>67</v>
      </c>
      <c r="C87" s="17">
        <v>14</v>
      </c>
      <c r="D87" s="23"/>
      <c r="E87" s="17">
        <f>C87*D87</f>
        <v>0</v>
      </c>
      <c r="F87" s="23"/>
      <c r="G87" s="17">
        <f>C87*F87</f>
        <v>0</v>
      </c>
      <c r="H87" s="17">
        <f t="shared" si="7"/>
        <v>0</v>
      </c>
      <c r="I87" s="17">
        <f t="shared" si="7"/>
        <v>0</v>
      </c>
      <c r="J87" s="3"/>
      <c r="K87" s="3"/>
    </row>
    <row r="88" spans="1:11" x14ac:dyDescent="0.3">
      <c r="A88" s="7" t="s">
        <v>125</v>
      </c>
      <c r="B88" s="7" t="s">
        <v>67</v>
      </c>
      <c r="C88" s="17">
        <v>20</v>
      </c>
      <c r="D88" s="23"/>
      <c r="E88" s="17">
        <f>C88*D88</f>
        <v>0</v>
      </c>
      <c r="F88" s="23"/>
      <c r="G88" s="17">
        <f>C88*F88</f>
        <v>0</v>
      </c>
      <c r="H88" s="17">
        <f t="shared" si="7"/>
        <v>0</v>
      </c>
      <c r="I88" s="17">
        <f t="shared" si="7"/>
        <v>0</v>
      </c>
      <c r="J88" s="3"/>
      <c r="K88" s="3"/>
    </row>
    <row r="89" spans="1:11" x14ac:dyDescent="0.3">
      <c r="A89" s="15" t="s">
        <v>126</v>
      </c>
      <c r="B89" s="15" t="s">
        <v>13</v>
      </c>
      <c r="C89" s="16"/>
      <c r="D89" s="16"/>
      <c r="E89" s="16"/>
      <c r="F89" s="16"/>
      <c r="G89" s="16"/>
      <c r="H89" s="16"/>
      <c r="I89" s="16"/>
      <c r="J89" s="3"/>
      <c r="K89" s="3"/>
    </row>
    <row r="90" spans="1:11" x14ac:dyDescent="0.3">
      <c r="A90" s="7" t="s">
        <v>127</v>
      </c>
      <c r="B90" s="7" t="s">
        <v>67</v>
      </c>
      <c r="C90" s="17">
        <v>36</v>
      </c>
      <c r="D90" s="23"/>
      <c r="E90" s="17">
        <f>C90*D90</f>
        <v>0</v>
      </c>
      <c r="F90" s="23"/>
      <c r="G90" s="17">
        <f>C90*F90</f>
        <v>0</v>
      </c>
      <c r="H90" s="17">
        <f t="shared" ref="H90:I94" si="8">D90+F90</f>
        <v>0</v>
      </c>
      <c r="I90" s="17">
        <f t="shared" si="8"/>
        <v>0</v>
      </c>
      <c r="J90" s="3"/>
      <c r="K90" s="3"/>
    </row>
    <row r="91" spans="1:11" x14ac:dyDescent="0.3">
      <c r="A91" s="7" t="s">
        <v>128</v>
      </c>
      <c r="B91" s="7" t="s">
        <v>67</v>
      </c>
      <c r="C91" s="17">
        <v>40</v>
      </c>
      <c r="D91" s="23"/>
      <c r="E91" s="17">
        <f>C91*D91</f>
        <v>0</v>
      </c>
      <c r="F91" s="23"/>
      <c r="G91" s="17">
        <f>C91*F91</f>
        <v>0</v>
      </c>
      <c r="H91" s="17">
        <f t="shared" si="8"/>
        <v>0</v>
      </c>
      <c r="I91" s="17">
        <f t="shared" si="8"/>
        <v>0</v>
      </c>
      <c r="J91" s="3"/>
      <c r="K91" s="3"/>
    </row>
    <row r="92" spans="1:11" x14ac:dyDescent="0.3">
      <c r="A92" s="7" t="s">
        <v>129</v>
      </c>
      <c r="B92" s="7" t="s">
        <v>67</v>
      </c>
      <c r="C92" s="17">
        <v>6</v>
      </c>
      <c r="D92" s="23"/>
      <c r="E92" s="17">
        <f>C92*D92</f>
        <v>0</v>
      </c>
      <c r="F92" s="23"/>
      <c r="G92" s="17">
        <f>C92*F92</f>
        <v>0</v>
      </c>
      <c r="H92" s="17">
        <f t="shared" si="8"/>
        <v>0</v>
      </c>
      <c r="I92" s="17">
        <f t="shared" si="8"/>
        <v>0</v>
      </c>
      <c r="J92" s="3"/>
      <c r="K92" s="3"/>
    </row>
    <row r="93" spans="1:11" x14ac:dyDescent="0.3">
      <c r="A93" s="7" t="s">
        <v>130</v>
      </c>
      <c r="B93" s="7" t="s">
        <v>67</v>
      </c>
      <c r="C93" s="17">
        <v>4</v>
      </c>
      <c r="D93" s="23"/>
      <c r="E93" s="17">
        <f>C93*D93</f>
        <v>0</v>
      </c>
      <c r="F93" s="23"/>
      <c r="G93" s="17">
        <f>C93*F93</f>
        <v>0</v>
      </c>
      <c r="H93" s="17">
        <f t="shared" si="8"/>
        <v>0</v>
      </c>
      <c r="I93" s="17">
        <f t="shared" si="8"/>
        <v>0</v>
      </c>
      <c r="J93" s="3"/>
      <c r="K93" s="3"/>
    </row>
    <row r="94" spans="1:11" x14ac:dyDescent="0.3">
      <c r="A94" s="7" t="s">
        <v>131</v>
      </c>
      <c r="B94" s="7" t="s">
        <v>67</v>
      </c>
      <c r="C94" s="17">
        <v>2</v>
      </c>
      <c r="D94" s="23"/>
      <c r="E94" s="17">
        <f>C94*D94</f>
        <v>0</v>
      </c>
      <c r="F94" s="23"/>
      <c r="G94" s="17">
        <f>C94*F94</f>
        <v>0</v>
      </c>
      <c r="H94" s="17">
        <f t="shared" si="8"/>
        <v>0</v>
      </c>
      <c r="I94" s="17">
        <f t="shared" si="8"/>
        <v>0</v>
      </c>
      <c r="J94" s="3"/>
      <c r="K94" s="3"/>
    </row>
    <row r="95" spans="1:11" x14ac:dyDescent="0.3">
      <c r="A95" s="15" t="s">
        <v>132</v>
      </c>
      <c r="B95" s="15" t="s">
        <v>13</v>
      </c>
      <c r="C95" s="16"/>
      <c r="D95" s="16"/>
      <c r="E95" s="16"/>
      <c r="F95" s="16"/>
      <c r="G95" s="16"/>
      <c r="H95" s="16"/>
      <c r="I95" s="16"/>
      <c r="J95" s="3"/>
      <c r="K95" s="3"/>
    </row>
    <row r="96" spans="1:11" x14ac:dyDescent="0.3">
      <c r="A96" s="7" t="s">
        <v>133</v>
      </c>
      <c r="B96" s="7" t="s">
        <v>67</v>
      </c>
      <c r="C96" s="17">
        <v>2</v>
      </c>
      <c r="D96" s="23"/>
      <c r="E96" s="17">
        <f>C96*D96</f>
        <v>0</v>
      </c>
      <c r="F96" s="23"/>
      <c r="G96" s="17">
        <f>C96*F96</f>
        <v>0</v>
      </c>
      <c r="H96" s="17">
        <f>D96+F96</f>
        <v>0</v>
      </c>
      <c r="I96" s="17">
        <f>E96+G96</f>
        <v>0</v>
      </c>
      <c r="J96" s="3"/>
      <c r="K96" s="3"/>
    </row>
    <row r="97" spans="1:11" x14ac:dyDescent="0.3">
      <c r="A97" s="7" t="s">
        <v>134</v>
      </c>
      <c r="B97" s="7" t="s">
        <v>67</v>
      </c>
      <c r="C97" s="17">
        <v>1</v>
      </c>
      <c r="D97" s="23"/>
      <c r="E97" s="17">
        <f>C97*D97</f>
        <v>0</v>
      </c>
      <c r="F97" s="23"/>
      <c r="G97" s="17">
        <f>C97*F97</f>
        <v>0</v>
      </c>
      <c r="H97" s="17">
        <f>D97+F97</f>
        <v>0</v>
      </c>
      <c r="I97" s="17">
        <f>E97+G97</f>
        <v>0</v>
      </c>
      <c r="J97" s="3"/>
      <c r="K97" s="3"/>
    </row>
    <row r="98" spans="1:11" x14ac:dyDescent="0.3">
      <c r="A98" s="15" t="s">
        <v>135</v>
      </c>
      <c r="B98" s="15" t="s">
        <v>13</v>
      </c>
      <c r="C98" s="16"/>
      <c r="D98" s="16"/>
      <c r="E98" s="16"/>
      <c r="F98" s="16"/>
      <c r="G98" s="16"/>
      <c r="H98" s="16"/>
      <c r="I98" s="16"/>
      <c r="J98" s="3"/>
      <c r="K98" s="3"/>
    </row>
    <row r="99" spans="1:11" x14ac:dyDescent="0.3">
      <c r="A99" s="7" t="s">
        <v>136</v>
      </c>
      <c r="B99" s="7" t="s">
        <v>67</v>
      </c>
      <c r="C99" s="17">
        <v>1</v>
      </c>
      <c r="D99" s="23"/>
      <c r="E99" s="17">
        <f>C99*D99</f>
        <v>0</v>
      </c>
      <c r="F99" s="23"/>
      <c r="G99" s="17">
        <f>C99*F99</f>
        <v>0</v>
      </c>
      <c r="H99" s="17">
        <f t="shared" ref="H99:I102" si="9">D99+F99</f>
        <v>0</v>
      </c>
      <c r="I99" s="17">
        <f t="shared" si="9"/>
        <v>0</v>
      </c>
      <c r="J99" s="3"/>
      <c r="K99" s="3"/>
    </row>
    <row r="100" spans="1:11" x14ac:dyDescent="0.3">
      <c r="A100" s="7" t="s">
        <v>137</v>
      </c>
      <c r="B100" s="7" t="s">
        <v>67</v>
      </c>
      <c r="C100" s="17">
        <v>1</v>
      </c>
      <c r="D100" s="23"/>
      <c r="E100" s="17">
        <f>C100*D100</f>
        <v>0</v>
      </c>
      <c r="F100" s="23"/>
      <c r="G100" s="17">
        <f>C100*F100</f>
        <v>0</v>
      </c>
      <c r="H100" s="17">
        <f t="shared" si="9"/>
        <v>0</v>
      </c>
      <c r="I100" s="17">
        <f t="shared" si="9"/>
        <v>0</v>
      </c>
      <c r="J100" s="3"/>
      <c r="K100" s="3"/>
    </row>
    <row r="101" spans="1:11" x14ac:dyDescent="0.3">
      <c r="A101" s="7" t="s">
        <v>138</v>
      </c>
      <c r="B101" s="7" t="s">
        <v>67</v>
      </c>
      <c r="C101" s="17">
        <v>3</v>
      </c>
      <c r="D101" s="23"/>
      <c r="E101" s="17">
        <f>C101*D101</f>
        <v>0</v>
      </c>
      <c r="F101" s="23"/>
      <c r="G101" s="17">
        <f>C101*F101</f>
        <v>0</v>
      </c>
      <c r="H101" s="17">
        <f t="shared" si="9"/>
        <v>0</v>
      </c>
      <c r="I101" s="17">
        <f t="shared" si="9"/>
        <v>0</v>
      </c>
      <c r="J101" s="3"/>
      <c r="K101" s="3"/>
    </row>
    <row r="102" spans="1:11" x14ac:dyDescent="0.3">
      <c r="A102" s="7" t="s">
        <v>139</v>
      </c>
      <c r="B102" s="7" t="s">
        <v>67</v>
      </c>
      <c r="C102" s="17">
        <v>3</v>
      </c>
      <c r="D102" s="23"/>
      <c r="E102" s="17">
        <f>C102*D102</f>
        <v>0</v>
      </c>
      <c r="F102" s="23"/>
      <c r="G102" s="17">
        <f>C102*F102</f>
        <v>0</v>
      </c>
      <c r="H102" s="17">
        <f t="shared" si="9"/>
        <v>0</v>
      </c>
      <c r="I102" s="17">
        <f t="shared" si="9"/>
        <v>0</v>
      </c>
      <c r="J102" s="3"/>
      <c r="K102" s="3"/>
    </row>
    <row r="103" spans="1:11" x14ac:dyDescent="0.3">
      <c r="A103" s="15" t="s">
        <v>140</v>
      </c>
      <c r="B103" s="15" t="s">
        <v>13</v>
      </c>
      <c r="C103" s="16"/>
      <c r="D103" s="16"/>
      <c r="E103" s="16"/>
      <c r="F103" s="16"/>
      <c r="G103" s="16"/>
      <c r="H103" s="16"/>
      <c r="I103" s="16"/>
      <c r="J103" s="3"/>
      <c r="K103" s="3"/>
    </row>
    <row r="104" spans="1:11" x14ac:dyDescent="0.3">
      <c r="A104" s="7" t="s">
        <v>141</v>
      </c>
      <c r="B104" s="7" t="s">
        <v>142</v>
      </c>
      <c r="C104" s="17">
        <v>15</v>
      </c>
      <c r="D104" s="23"/>
      <c r="E104" s="17">
        <f>C104*D104</f>
        <v>0</v>
      </c>
      <c r="F104" s="23"/>
      <c r="G104" s="17">
        <f>C104*F104</f>
        <v>0</v>
      </c>
      <c r="H104" s="17">
        <f t="shared" ref="H104:I108" si="10">D104+F104</f>
        <v>0</v>
      </c>
      <c r="I104" s="17">
        <f t="shared" si="10"/>
        <v>0</v>
      </c>
      <c r="J104" s="3"/>
      <c r="K104" s="3"/>
    </row>
    <row r="105" spans="1:11" x14ac:dyDescent="0.3">
      <c r="A105" s="7" t="s">
        <v>143</v>
      </c>
      <c r="B105" s="7" t="s">
        <v>142</v>
      </c>
      <c r="C105" s="17">
        <v>120</v>
      </c>
      <c r="D105" s="23"/>
      <c r="E105" s="17">
        <f>C105*D105</f>
        <v>0</v>
      </c>
      <c r="F105" s="23"/>
      <c r="G105" s="17">
        <f>C105*F105</f>
        <v>0</v>
      </c>
      <c r="H105" s="17">
        <f t="shared" si="10"/>
        <v>0</v>
      </c>
      <c r="I105" s="17">
        <f t="shared" si="10"/>
        <v>0</v>
      </c>
      <c r="J105" s="3"/>
      <c r="K105" s="3"/>
    </row>
    <row r="106" spans="1:11" x14ac:dyDescent="0.3">
      <c r="A106" s="7" t="s">
        <v>144</v>
      </c>
      <c r="B106" s="7" t="s">
        <v>142</v>
      </c>
      <c r="C106" s="17">
        <v>180</v>
      </c>
      <c r="D106" s="23"/>
      <c r="E106" s="17">
        <f>C106*D106</f>
        <v>0</v>
      </c>
      <c r="F106" s="23"/>
      <c r="G106" s="17">
        <f>C106*F106</f>
        <v>0</v>
      </c>
      <c r="H106" s="17">
        <f t="shared" si="10"/>
        <v>0</v>
      </c>
      <c r="I106" s="17">
        <f t="shared" si="10"/>
        <v>0</v>
      </c>
      <c r="J106" s="3"/>
      <c r="K106" s="3"/>
    </row>
    <row r="107" spans="1:11" x14ac:dyDescent="0.3">
      <c r="A107" s="7" t="s">
        <v>145</v>
      </c>
      <c r="B107" s="7" t="s">
        <v>142</v>
      </c>
      <c r="C107" s="17">
        <v>65</v>
      </c>
      <c r="D107" s="23"/>
      <c r="E107" s="17">
        <f>C107*D107</f>
        <v>0</v>
      </c>
      <c r="F107" s="23"/>
      <c r="G107" s="17">
        <f>C107*F107</f>
        <v>0</v>
      </c>
      <c r="H107" s="17">
        <f t="shared" si="10"/>
        <v>0</v>
      </c>
      <c r="I107" s="17">
        <f t="shared" si="10"/>
        <v>0</v>
      </c>
      <c r="J107" s="3"/>
      <c r="K107" s="3"/>
    </row>
    <row r="108" spans="1:11" x14ac:dyDescent="0.3">
      <c r="A108" s="7" t="s">
        <v>146</v>
      </c>
      <c r="B108" s="7" t="s">
        <v>142</v>
      </c>
      <c r="C108" s="17">
        <v>65</v>
      </c>
      <c r="D108" s="23"/>
      <c r="E108" s="17">
        <f>C108*D108</f>
        <v>0</v>
      </c>
      <c r="F108" s="23"/>
      <c r="G108" s="17">
        <f>C108*F108</f>
        <v>0</v>
      </c>
      <c r="H108" s="17">
        <f t="shared" si="10"/>
        <v>0</v>
      </c>
      <c r="I108" s="17">
        <f t="shared" si="10"/>
        <v>0</v>
      </c>
      <c r="J108" s="3"/>
      <c r="K108" s="3"/>
    </row>
    <row r="109" spans="1:11" x14ac:dyDescent="0.3">
      <c r="A109" s="15" t="s">
        <v>147</v>
      </c>
      <c r="B109" s="15" t="s">
        <v>13</v>
      </c>
      <c r="C109" s="16"/>
      <c r="D109" s="16"/>
      <c r="E109" s="16"/>
      <c r="F109" s="16"/>
      <c r="G109" s="16"/>
      <c r="H109" s="16"/>
      <c r="I109" s="16"/>
      <c r="J109" s="3"/>
      <c r="K109" s="3"/>
    </row>
    <row r="110" spans="1:11" x14ac:dyDescent="0.3">
      <c r="A110" s="7" t="s">
        <v>148</v>
      </c>
      <c r="B110" s="7" t="s">
        <v>142</v>
      </c>
      <c r="C110" s="17">
        <v>320</v>
      </c>
      <c r="D110" s="23"/>
      <c r="E110" s="17">
        <f>C110*D110</f>
        <v>0</v>
      </c>
      <c r="F110" s="23"/>
      <c r="G110" s="17">
        <f>C110*F110</f>
        <v>0</v>
      </c>
      <c r="H110" s="17">
        <f t="shared" ref="H110:I112" si="11">D110+F110</f>
        <v>0</v>
      </c>
      <c r="I110" s="17">
        <f t="shared" si="11"/>
        <v>0</v>
      </c>
      <c r="J110" s="3"/>
      <c r="K110" s="3"/>
    </row>
    <row r="111" spans="1:11" x14ac:dyDescent="0.3">
      <c r="A111" s="7" t="s">
        <v>149</v>
      </c>
      <c r="B111" s="7" t="s">
        <v>142</v>
      </c>
      <c r="C111" s="17">
        <v>740</v>
      </c>
      <c r="D111" s="23"/>
      <c r="E111" s="17">
        <f>C111*D111</f>
        <v>0</v>
      </c>
      <c r="F111" s="23"/>
      <c r="G111" s="17">
        <f>C111*F111</f>
        <v>0</v>
      </c>
      <c r="H111" s="17">
        <f t="shared" si="11"/>
        <v>0</v>
      </c>
      <c r="I111" s="17">
        <f t="shared" si="11"/>
        <v>0</v>
      </c>
      <c r="J111" s="3"/>
      <c r="K111" s="3"/>
    </row>
    <row r="112" spans="1:11" x14ac:dyDescent="0.3">
      <c r="A112" s="7" t="s">
        <v>150</v>
      </c>
      <c r="B112" s="7" t="s">
        <v>142</v>
      </c>
      <c r="C112" s="17">
        <v>900</v>
      </c>
      <c r="D112" s="23"/>
      <c r="E112" s="17">
        <f>C112*D112</f>
        <v>0</v>
      </c>
      <c r="F112" s="23"/>
      <c r="G112" s="17">
        <f>C112*F112</f>
        <v>0</v>
      </c>
      <c r="H112" s="17">
        <f t="shared" si="11"/>
        <v>0</v>
      </c>
      <c r="I112" s="17">
        <f t="shared" si="11"/>
        <v>0</v>
      </c>
      <c r="J112" s="3"/>
      <c r="K112" s="3"/>
    </row>
    <row r="113" spans="1:11" x14ac:dyDescent="0.3">
      <c r="A113" s="15" t="s">
        <v>151</v>
      </c>
      <c r="B113" s="15" t="s">
        <v>13</v>
      </c>
      <c r="C113" s="16"/>
      <c r="D113" s="16"/>
      <c r="E113" s="16"/>
      <c r="F113" s="16"/>
      <c r="G113" s="16"/>
      <c r="H113" s="16"/>
      <c r="I113" s="16"/>
      <c r="J113" s="3"/>
      <c r="K113" s="3"/>
    </row>
    <row r="114" spans="1:11" x14ac:dyDescent="0.3">
      <c r="A114" s="15" t="s">
        <v>152</v>
      </c>
      <c r="B114" s="15" t="s">
        <v>13</v>
      </c>
      <c r="C114" s="16"/>
      <c r="D114" s="16"/>
      <c r="E114" s="16"/>
      <c r="F114" s="16"/>
      <c r="G114" s="16"/>
      <c r="H114" s="16"/>
      <c r="I114" s="16"/>
      <c r="J114" s="3"/>
      <c r="K114" s="3"/>
    </row>
    <row r="115" spans="1:11" x14ac:dyDescent="0.3">
      <c r="A115" s="7" t="s">
        <v>153</v>
      </c>
      <c r="B115" s="7" t="s">
        <v>142</v>
      </c>
      <c r="C115" s="17">
        <v>160</v>
      </c>
      <c r="D115" s="23"/>
      <c r="E115" s="17">
        <f>C115*D115</f>
        <v>0</v>
      </c>
      <c r="F115" s="23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 x14ac:dyDescent="0.3">
      <c r="A116" s="7" t="s">
        <v>154</v>
      </c>
      <c r="B116" s="7" t="s">
        <v>142</v>
      </c>
      <c r="C116" s="17">
        <v>12</v>
      </c>
      <c r="D116" s="23"/>
      <c r="E116" s="17">
        <f>C116*D116</f>
        <v>0</v>
      </c>
      <c r="F116" s="23"/>
      <c r="G116" s="17">
        <f>C116*F116</f>
        <v>0</v>
      </c>
      <c r="H116" s="17">
        <f>D116+F116</f>
        <v>0</v>
      </c>
      <c r="I116" s="17">
        <f>E116+G116</f>
        <v>0</v>
      </c>
      <c r="J116" s="3"/>
      <c r="K116" s="3"/>
    </row>
    <row r="117" spans="1:11" x14ac:dyDescent="0.3">
      <c r="A117" s="15" t="s">
        <v>155</v>
      </c>
      <c r="B117" s="15" t="s">
        <v>13</v>
      </c>
      <c r="C117" s="16"/>
      <c r="D117" s="16"/>
      <c r="E117" s="16"/>
      <c r="F117" s="16"/>
      <c r="G117" s="16"/>
      <c r="H117" s="16"/>
      <c r="I117" s="16"/>
      <c r="J117" s="3"/>
      <c r="K117" s="3"/>
    </row>
    <row r="118" spans="1:11" x14ac:dyDescent="0.3">
      <c r="A118" s="7" t="s">
        <v>156</v>
      </c>
      <c r="B118" s="7" t="s">
        <v>142</v>
      </c>
      <c r="C118" s="17">
        <v>40</v>
      </c>
      <c r="D118" s="23"/>
      <c r="E118" s="17">
        <f>C118*D118</f>
        <v>0</v>
      </c>
      <c r="F118" s="23"/>
      <c r="G118" s="17">
        <f>C118*F118</f>
        <v>0</v>
      </c>
      <c r="H118" s="17">
        <f>D118+F118</f>
        <v>0</v>
      </c>
      <c r="I118" s="17">
        <f>E118+G118</f>
        <v>0</v>
      </c>
      <c r="J118" s="3"/>
      <c r="K118" s="3"/>
    </row>
    <row r="119" spans="1:11" x14ac:dyDescent="0.3">
      <c r="A119" s="15" t="s">
        <v>157</v>
      </c>
      <c r="B119" s="15" t="s">
        <v>13</v>
      </c>
      <c r="C119" s="16"/>
      <c r="D119" s="16"/>
      <c r="E119" s="16"/>
      <c r="F119" s="16"/>
      <c r="G119" s="16"/>
      <c r="H119" s="16"/>
      <c r="I119" s="16"/>
      <c r="J119" s="3"/>
      <c r="K119" s="3"/>
    </row>
    <row r="120" spans="1:11" x14ac:dyDescent="0.3">
      <c r="A120" s="7" t="s">
        <v>158</v>
      </c>
      <c r="B120" s="7" t="s">
        <v>142</v>
      </c>
      <c r="C120" s="17">
        <v>30</v>
      </c>
      <c r="D120" s="23"/>
      <c r="E120" s="17">
        <f>C120*D120</f>
        <v>0</v>
      </c>
      <c r="F120" s="23"/>
      <c r="G120" s="17">
        <f>C120*F120</f>
        <v>0</v>
      </c>
      <c r="H120" s="17">
        <f>D120+F120</f>
        <v>0</v>
      </c>
      <c r="I120" s="17">
        <f>E120+G120</f>
        <v>0</v>
      </c>
      <c r="J120" s="3"/>
      <c r="K120" s="3"/>
    </row>
    <row r="121" spans="1:11" x14ac:dyDescent="0.3">
      <c r="A121" s="15" t="s">
        <v>159</v>
      </c>
      <c r="B121" s="15" t="s">
        <v>13</v>
      </c>
      <c r="C121" s="16"/>
      <c r="D121" s="16"/>
      <c r="E121" s="16"/>
      <c r="F121" s="16"/>
      <c r="G121" s="16"/>
      <c r="H121" s="16"/>
      <c r="I121" s="16"/>
      <c r="J121" s="3"/>
      <c r="K121" s="3"/>
    </row>
    <row r="122" spans="1:11" x14ac:dyDescent="0.3">
      <c r="A122" s="7" t="s">
        <v>160</v>
      </c>
      <c r="B122" s="7" t="s">
        <v>142</v>
      </c>
      <c r="C122" s="17">
        <v>80</v>
      </c>
      <c r="D122" s="23"/>
      <c r="E122" s="17">
        <f>C122*D122</f>
        <v>0</v>
      </c>
      <c r="F122" s="23"/>
      <c r="G122" s="17">
        <f>C122*F122</f>
        <v>0</v>
      </c>
      <c r="H122" s="17">
        <f>D122+F122</f>
        <v>0</v>
      </c>
      <c r="I122" s="17">
        <f>E122+G122</f>
        <v>0</v>
      </c>
      <c r="J122" s="3"/>
      <c r="K122" s="3"/>
    </row>
    <row r="123" spans="1:11" x14ac:dyDescent="0.3">
      <c r="A123" s="15" t="s">
        <v>161</v>
      </c>
      <c r="B123" s="15" t="s">
        <v>13</v>
      </c>
      <c r="C123" s="16"/>
      <c r="D123" s="16"/>
      <c r="E123" s="16"/>
      <c r="F123" s="16"/>
      <c r="G123" s="16"/>
      <c r="H123" s="16"/>
      <c r="I123" s="16"/>
      <c r="J123" s="3"/>
      <c r="K123" s="3"/>
    </row>
    <row r="124" spans="1:11" x14ac:dyDescent="0.3">
      <c r="A124" s="7" t="s">
        <v>162</v>
      </c>
      <c r="B124" s="7" t="s">
        <v>67</v>
      </c>
      <c r="C124" s="17">
        <v>10</v>
      </c>
      <c r="D124" s="23"/>
      <c r="E124" s="17">
        <f>C124*D124</f>
        <v>0</v>
      </c>
      <c r="F124" s="23"/>
      <c r="G124" s="17">
        <f>C124*F124</f>
        <v>0</v>
      </c>
      <c r="H124" s="17">
        <f>D124+F124</f>
        <v>0</v>
      </c>
      <c r="I124" s="17">
        <f>E124+G124</f>
        <v>0</v>
      </c>
      <c r="J124" s="3"/>
      <c r="K124" s="3"/>
    </row>
    <row r="125" spans="1:11" x14ac:dyDescent="0.3">
      <c r="A125" s="7" t="s">
        <v>163</v>
      </c>
      <c r="B125" s="7" t="s">
        <v>67</v>
      </c>
      <c r="C125" s="17">
        <v>5</v>
      </c>
      <c r="D125" s="23"/>
      <c r="E125" s="17">
        <f>C125*D125</f>
        <v>0</v>
      </c>
      <c r="F125" s="23"/>
      <c r="G125" s="17">
        <f>C125*F125</f>
        <v>0</v>
      </c>
      <c r="H125" s="17">
        <f>D125+F125</f>
        <v>0</v>
      </c>
      <c r="I125" s="17">
        <f>E125+G125</f>
        <v>0</v>
      </c>
      <c r="J125" s="3"/>
      <c r="K125" s="3"/>
    </row>
    <row r="126" spans="1:11" x14ac:dyDescent="0.3">
      <c r="A126" s="15" t="s">
        <v>164</v>
      </c>
      <c r="B126" s="15" t="s">
        <v>13</v>
      </c>
      <c r="C126" s="16"/>
      <c r="D126" s="16"/>
      <c r="E126" s="16"/>
      <c r="F126" s="16"/>
      <c r="G126" s="16"/>
      <c r="H126" s="16"/>
      <c r="I126" s="16"/>
      <c r="J126" s="3"/>
      <c r="K126" s="3"/>
    </row>
    <row r="127" spans="1:11" x14ac:dyDescent="0.3">
      <c r="A127" s="7" t="s">
        <v>165</v>
      </c>
      <c r="B127" s="7" t="s">
        <v>67</v>
      </c>
      <c r="C127" s="17">
        <v>240</v>
      </c>
      <c r="D127" s="23"/>
      <c r="E127" s="17">
        <f>C127*D127</f>
        <v>0</v>
      </c>
      <c r="F127" s="23"/>
      <c r="G127" s="17">
        <f>C127*F127</f>
        <v>0</v>
      </c>
      <c r="H127" s="17">
        <f>D127+F127</f>
        <v>0</v>
      </c>
      <c r="I127" s="17">
        <f>E127+G127</f>
        <v>0</v>
      </c>
      <c r="J127" s="3"/>
      <c r="K127" s="3"/>
    </row>
    <row r="128" spans="1:11" x14ac:dyDescent="0.3">
      <c r="A128" s="15" t="s">
        <v>166</v>
      </c>
      <c r="B128" s="15" t="s">
        <v>13</v>
      </c>
      <c r="C128" s="16"/>
      <c r="D128" s="16"/>
      <c r="E128" s="16"/>
      <c r="F128" s="16"/>
      <c r="G128" s="16"/>
      <c r="H128" s="16"/>
      <c r="I128" s="16"/>
      <c r="J128" s="3"/>
      <c r="K128" s="3"/>
    </row>
    <row r="129" spans="1:11" x14ac:dyDescent="0.3">
      <c r="A129" s="7" t="s">
        <v>167</v>
      </c>
      <c r="B129" s="7" t="s">
        <v>142</v>
      </c>
      <c r="C129" s="17">
        <v>8</v>
      </c>
      <c r="D129" s="23"/>
      <c r="E129" s="17">
        <f>C129*D129</f>
        <v>0</v>
      </c>
      <c r="F129" s="23"/>
      <c r="G129" s="17">
        <f>C129*F129</f>
        <v>0</v>
      </c>
      <c r="H129" s="17">
        <f t="shared" ref="H129:I131" si="12">D129+F129</f>
        <v>0</v>
      </c>
      <c r="I129" s="17">
        <f t="shared" si="12"/>
        <v>0</v>
      </c>
      <c r="J129" s="3"/>
      <c r="K129" s="3"/>
    </row>
    <row r="130" spans="1:11" x14ac:dyDescent="0.3">
      <c r="A130" s="7" t="s">
        <v>168</v>
      </c>
      <c r="B130" s="7" t="s">
        <v>67</v>
      </c>
      <c r="C130" s="17">
        <v>4</v>
      </c>
      <c r="D130" s="23"/>
      <c r="E130" s="17">
        <f>C130*D130</f>
        <v>0</v>
      </c>
      <c r="F130" s="23"/>
      <c r="G130" s="17">
        <f>C130*F130</f>
        <v>0</v>
      </c>
      <c r="H130" s="17">
        <f t="shared" si="12"/>
        <v>0</v>
      </c>
      <c r="I130" s="17">
        <f t="shared" si="12"/>
        <v>0</v>
      </c>
      <c r="J130" s="3"/>
      <c r="K130" s="3"/>
    </row>
    <row r="131" spans="1:11" x14ac:dyDescent="0.3">
      <c r="A131" s="7" t="s">
        <v>169</v>
      </c>
      <c r="B131" s="7" t="s">
        <v>67</v>
      </c>
      <c r="C131" s="17">
        <v>1</v>
      </c>
      <c r="D131" s="23"/>
      <c r="E131" s="17">
        <f>C131*D131</f>
        <v>0</v>
      </c>
      <c r="F131" s="23"/>
      <c r="G131" s="17">
        <f>C131*F131</f>
        <v>0</v>
      </c>
      <c r="H131" s="17">
        <f t="shared" si="12"/>
        <v>0</v>
      </c>
      <c r="I131" s="17">
        <f t="shared" si="12"/>
        <v>0</v>
      </c>
      <c r="J131" s="3"/>
      <c r="K131" s="3"/>
    </row>
    <row r="132" spans="1:11" x14ac:dyDescent="0.3">
      <c r="A132" s="15" t="s">
        <v>170</v>
      </c>
      <c r="B132" s="15" t="s">
        <v>13</v>
      </c>
      <c r="C132" s="16"/>
      <c r="D132" s="16"/>
      <c r="E132" s="16"/>
      <c r="F132" s="16"/>
      <c r="G132" s="16"/>
      <c r="H132" s="16"/>
      <c r="I132" s="16"/>
      <c r="J132" s="3"/>
      <c r="K132" s="3"/>
    </row>
    <row r="133" spans="1:11" x14ac:dyDescent="0.3">
      <c r="A133" s="7" t="s">
        <v>171</v>
      </c>
      <c r="B133" s="7" t="s">
        <v>142</v>
      </c>
      <c r="C133" s="17">
        <v>220</v>
      </c>
      <c r="D133" s="23"/>
      <c r="E133" s="17">
        <f>C133*D133</f>
        <v>0</v>
      </c>
      <c r="F133" s="23"/>
      <c r="G133" s="17">
        <f>C133*F133</f>
        <v>0</v>
      </c>
      <c r="H133" s="17">
        <f t="shared" ref="H133:I135" si="13">D133+F133</f>
        <v>0</v>
      </c>
      <c r="I133" s="17">
        <f t="shared" si="13"/>
        <v>0</v>
      </c>
      <c r="J133" s="3"/>
      <c r="K133" s="3"/>
    </row>
    <row r="134" spans="1:11" x14ac:dyDescent="0.3">
      <c r="A134" s="7" t="s">
        <v>172</v>
      </c>
      <c r="B134" s="7" t="s">
        <v>142</v>
      </c>
      <c r="C134" s="17">
        <v>250</v>
      </c>
      <c r="D134" s="23"/>
      <c r="E134" s="17">
        <f>C134*D134</f>
        <v>0</v>
      </c>
      <c r="F134" s="23"/>
      <c r="G134" s="17">
        <f>C134*F134</f>
        <v>0</v>
      </c>
      <c r="H134" s="17">
        <f t="shared" si="13"/>
        <v>0</v>
      </c>
      <c r="I134" s="17">
        <f t="shared" si="13"/>
        <v>0</v>
      </c>
      <c r="J134" s="3"/>
      <c r="K134" s="3"/>
    </row>
    <row r="135" spans="1:11" x14ac:dyDescent="0.3">
      <c r="A135" s="7" t="s">
        <v>173</v>
      </c>
      <c r="B135" s="7" t="s">
        <v>142</v>
      </c>
      <c r="C135" s="17">
        <v>60</v>
      </c>
      <c r="D135" s="23"/>
      <c r="E135" s="17">
        <f>C135*D135</f>
        <v>0</v>
      </c>
      <c r="F135" s="23"/>
      <c r="G135" s="17">
        <f>C135*F135</f>
        <v>0</v>
      </c>
      <c r="H135" s="17">
        <f t="shared" si="13"/>
        <v>0</v>
      </c>
      <c r="I135" s="17">
        <f t="shared" si="13"/>
        <v>0</v>
      </c>
      <c r="J135" s="3"/>
      <c r="K135" s="3"/>
    </row>
    <row r="136" spans="1:11" x14ac:dyDescent="0.3">
      <c r="A136" s="15" t="s">
        <v>174</v>
      </c>
      <c r="B136" s="15" t="s">
        <v>13</v>
      </c>
      <c r="C136" s="16"/>
      <c r="D136" s="16"/>
      <c r="E136" s="16"/>
      <c r="F136" s="16"/>
      <c r="G136" s="16"/>
      <c r="H136" s="16"/>
      <c r="I136" s="16"/>
      <c r="J136" s="3"/>
      <c r="K136" s="3"/>
    </row>
    <row r="137" spans="1:11" x14ac:dyDescent="0.3">
      <c r="A137" s="7" t="s">
        <v>175</v>
      </c>
      <c r="B137" s="7" t="s">
        <v>142</v>
      </c>
      <c r="C137" s="17">
        <v>280</v>
      </c>
      <c r="D137" s="23"/>
      <c r="E137" s="17">
        <f>C137*D137</f>
        <v>0</v>
      </c>
      <c r="F137" s="23"/>
      <c r="G137" s="17">
        <f>C137*F137</f>
        <v>0</v>
      </c>
      <c r="H137" s="17">
        <f>D137+F137</f>
        <v>0</v>
      </c>
      <c r="I137" s="17">
        <f>E137+G137</f>
        <v>0</v>
      </c>
      <c r="J137" s="3"/>
      <c r="K137" s="3"/>
    </row>
    <row r="138" spans="1:11" x14ac:dyDescent="0.3">
      <c r="A138" s="15" t="s">
        <v>176</v>
      </c>
      <c r="B138" s="15" t="s">
        <v>13</v>
      </c>
      <c r="C138" s="16"/>
      <c r="D138" s="16"/>
      <c r="E138" s="16"/>
      <c r="F138" s="16"/>
      <c r="G138" s="16"/>
      <c r="H138" s="16"/>
      <c r="I138" s="16"/>
      <c r="J138" s="3"/>
      <c r="K138" s="3"/>
    </row>
    <row r="139" spans="1:11" x14ac:dyDescent="0.3">
      <c r="A139" s="15" t="s">
        <v>177</v>
      </c>
      <c r="B139" s="15" t="s">
        <v>13</v>
      </c>
      <c r="C139" s="16"/>
      <c r="D139" s="16"/>
      <c r="E139" s="16"/>
      <c r="F139" s="16"/>
      <c r="G139" s="16"/>
      <c r="H139" s="16"/>
      <c r="I139" s="16"/>
      <c r="J139" s="3"/>
      <c r="K139" s="3"/>
    </row>
    <row r="140" spans="1:11" x14ac:dyDescent="0.3">
      <c r="A140" s="7" t="s">
        <v>178</v>
      </c>
      <c r="B140" s="7" t="s">
        <v>142</v>
      </c>
      <c r="C140" s="17">
        <v>60</v>
      </c>
      <c r="D140" s="23"/>
      <c r="E140" s="17">
        <f>C140*D140</f>
        <v>0</v>
      </c>
      <c r="F140" s="23"/>
      <c r="G140" s="17">
        <f>C140*F140</f>
        <v>0</v>
      </c>
      <c r="H140" s="17">
        <f t="shared" ref="H140:I142" si="14">D140+F140</f>
        <v>0</v>
      </c>
      <c r="I140" s="17">
        <f t="shared" si="14"/>
        <v>0</v>
      </c>
      <c r="J140" s="3"/>
      <c r="K140" s="3"/>
    </row>
    <row r="141" spans="1:11" x14ac:dyDescent="0.3">
      <c r="A141" s="7" t="s">
        <v>179</v>
      </c>
      <c r="B141" s="7" t="s">
        <v>142</v>
      </c>
      <c r="C141" s="17">
        <v>40</v>
      </c>
      <c r="D141" s="23"/>
      <c r="E141" s="17">
        <f>C141*D141</f>
        <v>0</v>
      </c>
      <c r="F141" s="23"/>
      <c r="G141" s="17">
        <f>C141*F141</f>
        <v>0</v>
      </c>
      <c r="H141" s="17">
        <f t="shared" si="14"/>
        <v>0</v>
      </c>
      <c r="I141" s="17">
        <f t="shared" si="14"/>
        <v>0</v>
      </c>
      <c r="J141" s="3"/>
      <c r="K141" s="3"/>
    </row>
    <row r="142" spans="1:11" x14ac:dyDescent="0.3">
      <c r="A142" s="7" t="s">
        <v>180</v>
      </c>
      <c r="B142" s="7" t="s">
        <v>142</v>
      </c>
      <c r="C142" s="17">
        <v>30</v>
      </c>
      <c r="D142" s="23"/>
      <c r="E142" s="17">
        <f>C142*D142</f>
        <v>0</v>
      </c>
      <c r="F142" s="23"/>
      <c r="G142" s="17">
        <f>C142*F142</f>
        <v>0</v>
      </c>
      <c r="H142" s="17">
        <f t="shared" si="14"/>
        <v>0</v>
      </c>
      <c r="I142" s="17">
        <f t="shared" si="14"/>
        <v>0</v>
      </c>
      <c r="J142" s="3"/>
      <c r="K142" s="3"/>
    </row>
    <row r="143" spans="1:11" x14ac:dyDescent="0.3">
      <c r="A143" s="15" t="s">
        <v>181</v>
      </c>
      <c r="B143" s="15" t="s">
        <v>13</v>
      </c>
      <c r="C143" s="16"/>
      <c r="D143" s="16"/>
      <c r="E143" s="16"/>
      <c r="F143" s="16"/>
      <c r="G143" s="16"/>
      <c r="H143" s="16"/>
      <c r="I143" s="16"/>
      <c r="J143" s="3"/>
      <c r="K143" s="3"/>
    </row>
    <row r="144" spans="1:11" x14ac:dyDescent="0.3">
      <c r="A144" s="7" t="s">
        <v>182</v>
      </c>
      <c r="B144" s="7" t="s">
        <v>183</v>
      </c>
      <c r="C144" s="17">
        <v>0.6</v>
      </c>
      <c r="D144" s="23"/>
      <c r="E144" s="17">
        <f>C144*D144</f>
        <v>0</v>
      </c>
      <c r="F144" s="23"/>
      <c r="G144" s="17">
        <f>C144*F144</f>
        <v>0</v>
      </c>
      <c r="H144" s="17">
        <f t="shared" ref="H144:I146" si="15">D144+F144</f>
        <v>0</v>
      </c>
      <c r="I144" s="17">
        <f t="shared" si="15"/>
        <v>0</v>
      </c>
      <c r="J144" s="3"/>
      <c r="K144" s="3"/>
    </row>
    <row r="145" spans="1:11" x14ac:dyDescent="0.3">
      <c r="A145" s="7" t="s">
        <v>184</v>
      </c>
      <c r="B145" s="7" t="s">
        <v>67</v>
      </c>
      <c r="C145" s="17">
        <v>150</v>
      </c>
      <c r="D145" s="23"/>
      <c r="E145" s="17">
        <f>C145*D145</f>
        <v>0</v>
      </c>
      <c r="F145" s="23"/>
      <c r="G145" s="17">
        <f>C145*F145</f>
        <v>0</v>
      </c>
      <c r="H145" s="17">
        <f t="shared" si="15"/>
        <v>0</v>
      </c>
      <c r="I145" s="17">
        <f t="shared" si="15"/>
        <v>0</v>
      </c>
      <c r="J145" s="3"/>
      <c r="K145" s="3"/>
    </row>
    <row r="146" spans="1:11" x14ac:dyDescent="0.3">
      <c r="A146" s="7" t="s">
        <v>185</v>
      </c>
      <c r="B146" s="7" t="s">
        <v>67</v>
      </c>
      <c r="C146" s="17">
        <v>150</v>
      </c>
      <c r="D146" s="23"/>
      <c r="E146" s="17">
        <f>C146*D146</f>
        <v>0</v>
      </c>
      <c r="F146" s="23"/>
      <c r="G146" s="17">
        <f>C146*F146</f>
        <v>0</v>
      </c>
      <c r="H146" s="17">
        <f t="shared" si="15"/>
        <v>0</v>
      </c>
      <c r="I146" s="17">
        <f t="shared" si="15"/>
        <v>0</v>
      </c>
      <c r="J146" s="3"/>
      <c r="K146" s="3"/>
    </row>
    <row r="147" spans="1:11" x14ac:dyDescent="0.3">
      <c r="A147" s="15" t="s">
        <v>81</v>
      </c>
      <c r="B147" s="15" t="s">
        <v>13</v>
      </c>
      <c r="C147" s="16"/>
      <c r="D147" s="16"/>
      <c r="E147" s="16"/>
      <c r="F147" s="16"/>
      <c r="G147" s="16"/>
      <c r="H147" s="16"/>
      <c r="I147" s="16"/>
      <c r="J147" s="3"/>
      <c r="K147" s="3"/>
    </row>
    <row r="148" spans="1:11" x14ac:dyDescent="0.3">
      <c r="A148" s="7" t="s">
        <v>186</v>
      </c>
      <c r="B148" s="7" t="s">
        <v>83</v>
      </c>
      <c r="C148" s="17">
        <v>80</v>
      </c>
      <c r="D148" s="24"/>
      <c r="E148" s="17">
        <f>C148*D148</f>
        <v>0</v>
      </c>
      <c r="F148" s="23"/>
      <c r="G148" s="17">
        <f>C148*F148</f>
        <v>0</v>
      </c>
      <c r="H148" s="17">
        <f t="shared" ref="H148:I152" si="16">D148+F148</f>
        <v>0</v>
      </c>
      <c r="I148" s="17">
        <f t="shared" si="16"/>
        <v>0</v>
      </c>
      <c r="J148" s="3"/>
      <c r="K148" s="3"/>
    </row>
    <row r="149" spans="1:11" x14ac:dyDescent="0.3">
      <c r="A149" s="7" t="s">
        <v>187</v>
      </c>
      <c r="B149" s="7" t="s">
        <v>83</v>
      </c>
      <c r="C149" s="17">
        <v>20</v>
      </c>
      <c r="D149" s="24"/>
      <c r="E149" s="17">
        <f>C149*D149</f>
        <v>0</v>
      </c>
      <c r="F149" s="23"/>
      <c r="G149" s="17">
        <f>C149*F149</f>
        <v>0</v>
      </c>
      <c r="H149" s="17">
        <f t="shared" si="16"/>
        <v>0</v>
      </c>
      <c r="I149" s="17">
        <f t="shared" si="16"/>
        <v>0</v>
      </c>
      <c r="J149" s="3"/>
      <c r="K149" s="3"/>
    </row>
    <row r="150" spans="1:11" x14ac:dyDescent="0.3">
      <c r="A150" s="7" t="s">
        <v>188</v>
      </c>
      <c r="B150" s="7" t="s">
        <v>83</v>
      </c>
      <c r="C150" s="17">
        <v>80</v>
      </c>
      <c r="D150" s="24"/>
      <c r="E150" s="17">
        <f>C150*D150</f>
        <v>0</v>
      </c>
      <c r="F150" s="23"/>
      <c r="G150" s="17">
        <f>C150*F150</f>
        <v>0</v>
      </c>
      <c r="H150" s="17">
        <f t="shared" si="16"/>
        <v>0</v>
      </c>
      <c r="I150" s="17">
        <f t="shared" si="16"/>
        <v>0</v>
      </c>
      <c r="J150" s="3"/>
      <c r="K150" s="3"/>
    </row>
    <row r="151" spans="1:11" x14ac:dyDescent="0.3">
      <c r="A151" s="7" t="s">
        <v>189</v>
      </c>
      <c r="B151" s="7" t="s">
        <v>83</v>
      </c>
      <c r="C151" s="17">
        <v>60</v>
      </c>
      <c r="D151" s="24"/>
      <c r="E151" s="17">
        <f>C151*D151</f>
        <v>0</v>
      </c>
      <c r="F151" s="23"/>
      <c r="G151" s="17">
        <f>C151*F151</f>
        <v>0</v>
      </c>
      <c r="H151" s="17">
        <f t="shared" si="16"/>
        <v>0</v>
      </c>
      <c r="I151" s="17">
        <f t="shared" si="16"/>
        <v>0</v>
      </c>
      <c r="J151" s="3"/>
      <c r="K151" s="3"/>
    </row>
    <row r="152" spans="1:11" x14ac:dyDescent="0.3">
      <c r="A152" s="7" t="s">
        <v>190</v>
      </c>
      <c r="B152" s="7" t="s">
        <v>83</v>
      </c>
      <c r="C152" s="17">
        <v>40</v>
      </c>
      <c r="D152" s="24"/>
      <c r="E152" s="17">
        <f>C152*D152</f>
        <v>0</v>
      </c>
      <c r="F152" s="23"/>
      <c r="G152" s="17">
        <f>C152*F152</f>
        <v>0</v>
      </c>
      <c r="H152" s="17">
        <f t="shared" si="16"/>
        <v>0</v>
      </c>
      <c r="I152" s="17">
        <f t="shared" si="16"/>
        <v>0</v>
      </c>
      <c r="J152" s="3"/>
      <c r="K152" s="3"/>
    </row>
    <row r="153" spans="1:11" x14ac:dyDescent="0.3">
      <c r="A153" s="15" t="s">
        <v>191</v>
      </c>
      <c r="B153" s="15" t="s">
        <v>13</v>
      </c>
      <c r="C153" s="16"/>
      <c r="D153" s="16"/>
      <c r="E153" s="16"/>
      <c r="F153" s="16"/>
      <c r="G153" s="16"/>
      <c r="H153" s="16"/>
      <c r="I153" s="16"/>
      <c r="J153" s="3"/>
      <c r="K153" s="3"/>
    </row>
    <row r="154" spans="1:11" x14ac:dyDescent="0.3">
      <c r="A154" s="7" t="s">
        <v>192</v>
      </c>
      <c r="B154" s="7" t="s">
        <v>83</v>
      </c>
      <c r="C154" s="17">
        <v>30</v>
      </c>
      <c r="D154" s="24"/>
      <c r="E154" s="17">
        <f>C154*D154</f>
        <v>0</v>
      </c>
      <c r="F154" s="23"/>
      <c r="G154" s="17">
        <f>C154*F154</f>
        <v>0</v>
      </c>
      <c r="H154" s="17">
        <f>D154+F154</f>
        <v>0</v>
      </c>
      <c r="I154" s="17">
        <f>E154+G154</f>
        <v>0</v>
      </c>
      <c r="J154" s="3"/>
      <c r="K154" s="3"/>
    </row>
    <row r="155" spans="1:11" x14ac:dyDescent="0.3">
      <c r="A155" s="15" t="s">
        <v>193</v>
      </c>
      <c r="B155" s="15" t="s">
        <v>13</v>
      </c>
      <c r="C155" s="16"/>
      <c r="D155" s="16"/>
      <c r="E155" s="16"/>
      <c r="F155" s="16"/>
      <c r="G155" s="16"/>
      <c r="H155" s="16"/>
      <c r="I155" s="16"/>
      <c r="J155" s="3"/>
      <c r="K155" s="3"/>
    </row>
    <row r="156" spans="1:11" x14ac:dyDescent="0.3">
      <c r="A156" s="7" t="s">
        <v>194</v>
      </c>
      <c r="B156" s="7" t="s">
        <v>83</v>
      </c>
      <c r="C156" s="17">
        <v>30</v>
      </c>
      <c r="D156" s="24"/>
      <c r="E156" s="17">
        <f>C156*D156</f>
        <v>0</v>
      </c>
      <c r="F156" s="23"/>
      <c r="G156" s="17">
        <f>C156*F156</f>
        <v>0</v>
      </c>
      <c r="H156" s="17">
        <f>D156+F156</f>
        <v>0</v>
      </c>
      <c r="I156" s="17">
        <f>E156+G156</f>
        <v>0</v>
      </c>
      <c r="J156" s="3"/>
      <c r="K156" s="3"/>
    </row>
    <row r="157" spans="1:11" x14ac:dyDescent="0.3">
      <c r="A157" s="15" t="s">
        <v>195</v>
      </c>
      <c r="B157" s="15" t="s">
        <v>13</v>
      </c>
      <c r="C157" s="16"/>
      <c r="D157" s="16"/>
      <c r="E157" s="16"/>
      <c r="F157" s="16"/>
      <c r="G157" s="16"/>
      <c r="H157" s="16"/>
      <c r="I157" s="16"/>
      <c r="J157" s="3"/>
      <c r="K157" s="3"/>
    </row>
    <row r="158" spans="1:11" x14ac:dyDescent="0.3">
      <c r="A158" s="15" t="s">
        <v>196</v>
      </c>
      <c r="B158" s="15" t="s">
        <v>13</v>
      </c>
      <c r="C158" s="16"/>
      <c r="D158" s="16"/>
      <c r="E158" s="16"/>
      <c r="F158" s="16"/>
      <c r="G158" s="16"/>
      <c r="H158" s="16"/>
      <c r="I158" s="16"/>
      <c r="J158" s="3"/>
      <c r="K158" s="3"/>
    </row>
    <row r="159" spans="1:11" x14ac:dyDescent="0.3">
      <c r="A159" s="7" t="s">
        <v>197</v>
      </c>
      <c r="B159" s="7" t="s">
        <v>83</v>
      </c>
      <c r="C159" s="17">
        <v>30</v>
      </c>
      <c r="D159" s="24"/>
      <c r="E159" s="17">
        <f>C159*D159</f>
        <v>0</v>
      </c>
      <c r="F159" s="23"/>
      <c r="G159" s="17">
        <f>C159*F159</f>
        <v>0</v>
      </c>
      <c r="H159" s="17">
        <f>D159+F159</f>
        <v>0</v>
      </c>
      <c r="I159" s="17">
        <f>E159+G159</f>
        <v>0</v>
      </c>
      <c r="J159" s="3"/>
      <c r="K159" s="3"/>
    </row>
    <row r="160" spans="1:11" x14ac:dyDescent="0.3">
      <c r="A160" s="7" t="s">
        <v>198</v>
      </c>
      <c r="B160" s="7" t="s">
        <v>83</v>
      </c>
      <c r="C160" s="17">
        <v>15</v>
      </c>
      <c r="D160" s="24"/>
      <c r="E160" s="17">
        <f>C160*D160</f>
        <v>0</v>
      </c>
      <c r="F160" s="23"/>
      <c r="G160" s="17">
        <f>C160*F160</f>
        <v>0</v>
      </c>
      <c r="H160" s="17">
        <f>D160+F160</f>
        <v>0</v>
      </c>
      <c r="I160" s="17">
        <f>E160+G160</f>
        <v>0</v>
      </c>
      <c r="J160" s="3"/>
      <c r="K160" s="3"/>
    </row>
    <row r="161" spans="1:11" x14ac:dyDescent="0.3">
      <c r="A161" s="18" t="s">
        <v>199</v>
      </c>
      <c r="B161" s="18" t="s">
        <v>13</v>
      </c>
      <c r="C161" s="19"/>
      <c r="D161" s="19"/>
      <c r="E161" s="19"/>
      <c r="F161" s="19"/>
      <c r="G161" s="19"/>
      <c r="H161" s="19"/>
      <c r="I161" s="19"/>
      <c r="J161" s="3"/>
      <c r="K161" s="3"/>
    </row>
    <row r="162" spans="1:11" x14ac:dyDescent="0.3">
      <c r="A162" s="15" t="s">
        <v>200</v>
      </c>
      <c r="B162" s="15" t="s">
        <v>13</v>
      </c>
      <c r="C162" s="16"/>
      <c r="D162" s="16"/>
      <c r="E162" s="16"/>
      <c r="F162" s="16"/>
      <c r="G162" s="16"/>
      <c r="H162" s="16"/>
      <c r="I162" s="16"/>
      <c r="J162" s="3"/>
      <c r="K162" s="3"/>
    </row>
    <row r="163" spans="1:11" x14ac:dyDescent="0.3">
      <c r="A163" s="7" t="s">
        <v>201</v>
      </c>
      <c r="B163" s="7" t="s">
        <v>67</v>
      </c>
      <c r="C163" s="17">
        <v>14</v>
      </c>
      <c r="D163" s="23"/>
      <c r="E163" s="17">
        <f t="shared" ref="E163:E169" si="17">C163*D163</f>
        <v>0</v>
      </c>
      <c r="F163" s="23"/>
      <c r="G163" s="17">
        <f t="shared" ref="G163:G169" si="18">C163*F163</f>
        <v>0</v>
      </c>
      <c r="H163" s="17">
        <f t="shared" ref="H163:I169" si="19">D163+F163</f>
        <v>0</v>
      </c>
      <c r="I163" s="17">
        <f t="shared" si="19"/>
        <v>0</v>
      </c>
      <c r="J163" s="3"/>
      <c r="K163" s="3"/>
    </row>
    <row r="164" spans="1:11" x14ac:dyDescent="0.3">
      <c r="A164" s="7" t="s">
        <v>202</v>
      </c>
      <c r="B164" s="7" t="s">
        <v>67</v>
      </c>
      <c r="C164" s="17">
        <v>14</v>
      </c>
      <c r="D164" s="23"/>
      <c r="E164" s="17">
        <f t="shared" si="17"/>
        <v>0</v>
      </c>
      <c r="F164" s="23"/>
      <c r="G164" s="17">
        <f t="shared" si="18"/>
        <v>0</v>
      </c>
      <c r="H164" s="17">
        <f t="shared" si="19"/>
        <v>0</v>
      </c>
      <c r="I164" s="17">
        <f t="shared" si="19"/>
        <v>0</v>
      </c>
      <c r="J164" s="3"/>
      <c r="K164" s="3"/>
    </row>
    <row r="165" spans="1:11" x14ac:dyDescent="0.3">
      <c r="A165" s="7" t="s">
        <v>203</v>
      </c>
      <c r="B165" s="7" t="s">
        <v>67</v>
      </c>
      <c r="C165" s="17">
        <v>8</v>
      </c>
      <c r="D165" s="23"/>
      <c r="E165" s="17">
        <f t="shared" si="17"/>
        <v>0</v>
      </c>
      <c r="F165" s="23"/>
      <c r="G165" s="17">
        <f t="shared" si="18"/>
        <v>0</v>
      </c>
      <c r="H165" s="17">
        <f t="shared" si="19"/>
        <v>0</v>
      </c>
      <c r="I165" s="17">
        <f t="shared" si="19"/>
        <v>0</v>
      </c>
      <c r="J165" s="3"/>
      <c r="K165" s="3"/>
    </row>
    <row r="166" spans="1:11" x14ac:dyDescent="0.3">
      <c r="A166" s="7" t="s">
        <v>204</v>
      </c>
      <c r="B166" s="7" t="s">
        <v>67</v>
      </c>
      <c r="C166" s="17">
        <v>36</v>
      </c>
      <c r="D166" s="23"/>
      <c r="E166" s="17">
        <f t="shared" si="17"/>
        <v>0</v>
      </c>
      <c r="F166" s="23"/>
      <c r="G166" s="17">
        <f t="shared" si="18"/>
        <v>0</v>
      </c>
      <c r="H166" s="17">
        <f t="shared" si="19"/>
        <v>0</v>
      </c>
      <c r="I166" s="17">
        <f t="shared" si="19"/>
        <v>0</v>
      </c>
      <c r="J166" s="3"/>
      <c r="K166" s="3"/>
    </row>
    <row r="167" spans="1:11" x14ac:dyDescent="0.3">
      <c r="A167" s="7" t="s">
        <v>205</v>
      </c>
      <c r="B167" s="7" t="s">
        <v>67</v>
      </c>
      <c r="C167" s="17">
        <v>22</v>
      </c>
      <c r="D167" s="23"/>
      <c r="E167" s="17">
        <f t="shared" si="17"/>
        <v>0</v>
      </c>
      <c r="F167" s="23"/>
      <c r="G167" s="17">
        <f t="shared" si="18"/>
        <v>0</v>
      </c>
      <c r="H167" s="17">
        <f t="shared" si="19"/>
        <v>0</v>
      </c>
      <c r="I167" s="17">
        <f t="shared" si="19"/>
        <v>0</v>
      </c>
      <c r="J167" s="3"/>
      <c r="K167" s="3"/>
    </row>
    <row r="168" spans="1:11" x14ac:dyDescent="0.3">
      <c r="A168" s="7" t="s">
        <v>206</v>
      </c>
      <c r="B168" s="7" t="s">
        <v>67</v>
      </c>
      <c r="C168" s="17">
        <v>50</v>
      </c>
      <c r="D168" s="23"/>
      <c r="E168" s="17">
        <f t="shared" si="17"/>
        <v>0</v>
      </c>
      <c r="F168" s="23"/>
      <c r="G168" s="17">
        <f t="shared" si="18"/>
        <v>0</v>
      </c>
      <c r="H168" s="17">
        <f t="shared" si="19"/>
        <v>0</v>
      </c>
      <c r="I168" s="17">
        <f t="shared" si="19"/>
        <v>0</v>
      </c>
      <c r="J168" s="3"/>
      <c r="K168" s="3"/>
    </row>
    <row r="169" spans="1:11" x14ac:dyDescent="0.3">
      <c r="A169" s="7" t="s">
        <v>207</v>
      </c>
      <c r="B169" s="7" t="s">
        <v>67</v>
      </c>
      <c r="C169" s="17">
        <v>14</v>
      </c>
      <c r="D169" s="23"/>
      <c r="E169" s="17">
        <f t="shared" si="17"/>
        <v>0</v>
      </c>
      <c r="F169" s="23"/>
      <c r="G169" s="17">
        <f t="shared" si="18"/>
        <v>0</v>
      </c>
      <c r="H169" s="17">
        <f t="shared" si="19"/>
        <v>0</v>
      </c>
      <c r="I169" s="17">
        <f t="shared" si="19"/>
        <v>0</v>
      </c>
      <c r="J169" s="3"/>
      <c r="K169" s="3"/>
    </row>
    <row r="170" spans="1:11" x14ac:dyDescent="0.3">
      <c r="A170" s="15" t="s">
        <v>208</v>
      </c>
      <c r="B170" s="15" t="s">
        <v>13</v>
      </c>
      <c r="C170" s="16"/>
      <c r="D170" s="16"/>
      <c r="E170" s="16"/>
      <c r="F170" s="16"/>
      <c r="G170" s="16"/>
      <c r="H170" s="16"/>
      <c r="I170" s="16"/>
      <c r="J170" s="3"/>
      <c r="K170" s="3"/>
    </row>
    <row r="171" spans="1:11" x14ac:dyDescent="0.3">
      <c r="A171" s="7" t="s">
        <v>209</v>
      </c>
      <c r="B171" s="7" t="s">
        <v>67</v>
      </c>
      <c r="C171" s="17">
        <v>14</v>
      </c>
      <c r="D171" s="23"/>
      <c r="E171" s="17">
        <f>C171*D171</f>
        <v>0</v>
      </c>
      <c r="F171" s="23"/>
      <c r="G171" s="17">
        <f>C171*F171</f>
        <v>0</v>
      </c>
      <c r="H171" s="17">
        <f>D171+F171</f>
        <v>0</v>
      </c>
      <c r="I171" s="17">
        <f>E171+G171</f>
        <v>0</v>
      </c>
      <c r="J171" s="3"/>
      <c r="K171" s="3"/>
    </row>
    <row r="172" spans="1:11" x14ac:dyDescent="0.3">
      <c r="A172" s="7" t="s">
        <v>210</v>
      </c>
      <c r="B172" s="7" t="s">
        <v>67</v>
      </c>
      <c r="C172" s="17">
        <v>3</v>
      </c>
      <c r="D172" s="23"/>
      <c r="E172" s="17">
        <f>C172*D172</f>
        <v>0</v>
      </c>
      <c r="F172" s="23"/>
      <c r="G172" s="17">
        <f>C172*F172</f>
        <v>0</v>
      </c>
      <c r="H172" s="17">
        <f>D172+F172</f>
        <v>0</v>
      </c>
      <c r="I172" s="17">
        <f>E172+G172</f>
        <v>0</v>
      </c>
      <c r="J172" s="3"/>
      <c r="K172" s="3"/>
    </row>
    <row r="173" spans="1:11" x14ac:dyDescent="0.3">
      <c r="A173" s="15" t="s">
        <v>211</v>
      </c>
      <c r="B173" s="15" t="s">
        <v>13</v>
      </c>
      <c r="C173" s="16"/>
      <c r="D173" s="16"/>
      <c r="E173" s="16"/>
      <c r="F173" s="16"/>
      <c r="G173" s="16"/>
      <c r="H173" s="16"/>
      <c r="I173" s="16"/>
      <c r="J173" s="3"/>
      <c r="K173" s="3"/>
    </row>
    <row r="174" spans="1:11" x14ac:dyDescent="0.3">
      <c r="A174" s="7" t="s">
        <v>212</v>
      </c>
      <c r="B174" s="7" t="s">
        <v>67</v>
      </c>
      <c r="C174" s="17">
        <v>8</v>
      </c>
      <c r="D174" s="23"/>
      <c r="E174" s="17">
        <f>C174*D174</f>
        <v>0</v>
      </c>
      <c r="F174" s="23"/>
      <c r="G174" s="17">
        <f>C174*F174</f>
        <v>0</v>
      </c>
      <c r="H174" s="17">
        <f>D174+F174</f>
        <v>0</v>
      </c>
      <c r="I174" s="17">
        <f>E174+G174</f>
        <v>0</v>
      </c>
      <c r="J174" s="3"/>
      <c r="K174" s="3"/>
    </row>
    <row r="175" spans="1:11" x14ac:dyDescent="0.3">
      <c r="A175" s="15" t="s">
        <v>213</v>
      </c>
      <c r="B175" s="15" t="s">
        <v>13</v>
      </c>
      <c r="C175" s="16"/>
      <c r="D175" s="16"/>
      <c r="E175" s="16"/>
      <c r="F175" s="16"/>
      <c r="G175" s="16"/>
      <c r="H175" s="16"/>
      <c r="I175" s="16"/>
      <c r="J175" s="3"/>
      <c r="K175" s="3"/>
    </row>
    <row r="176" spans="1:11" x14ac:dyDescent="0.3">
      <c r="A176" s="7" t="s">
        <v>214</v>
      </c>
      <c r="B176" s="7" t="s">
        <v>67</v>
      </c>
      <c r="C176" s="17">
        <v>2</v>
      </c>
      <c r="D176" s="23"/>
      <c r="E176" s="17">
        <f>C176*D176</f>
        <v>0</v>
      </c>
      <c r="F176" s="23"/>
      <c r="G176" s="17">
        <f>C176*F176</f>
        <v>0</v>
      </c>
      <c r="H176" s="17">
        <f t="shared" ref="H176:I178" si="20">D176+F176</f>
        <v>0</v>
      </c>
      <c r="I176" s="17">
        <f t="shared" si="20"/>
        <v>0</v>
      </c>
      <c r="J176" s="3"/>
      <c r="K176" s="3"/>
    </row>
    <row r="177" spans="1:11" x14ac:dyDescent="0.3">
      <c r="A177" s="7" t="s">
        <v>215</v>
      </c>
      <c r="B177" s="7" t="s">
        <v>67</v>
      </c>
      <c r="C177" s="17">
        <v>4</v>
      </c>
      <c r="D177" s="23"/>
      <c r="E177" s="17">
        <f>C177*D177</f>
        <v>0</v>
      </c>
      <c r="F177" s="23"/>
      <c r="G177" s="17">
        <f>C177*F177</f>
        <v>0</v>
      </c>
      <c r="H177" s="17">
        <f t="shared" si="20"/>
        <v>0</v>
      </c>
      <c r="I177" s="17">
        <f t="shared" si="20"/>
        <v>0</v>
      </c>
      <c r="J177" s="3"/>
      <c r="K177" s="3"/>
    </row>
    <row r="178" spans="1:11" x14ac:dyDescent="0.3">
      <c r="A178" s="7" t="s">
        <v>216</v>
      </c>
      <c r="B178" s="7" t="s">
        <v>67</v>
      </c>
      <c r="C178" s="17">
        <v>2</v>
      </c>
      <c r="D178" s="23"/>
      <c r="E178" s="17">
        <f>C178*D178</f>
        <v>0</v>
      </c>
      <c r="F178" s="23"/>
      <c r="G178" s="17">
        <f>C178*F178</f>
        <v>0</v>
      </c>
      <c r="H178" s="17">
        <f t="shared" si="20"/>
        <v>0</v>
      </c>
      <c r="I178" s="17">
        <f t="shared" si="20"/>
        <v>0</v>
      </c>
      <c r="J178" s="3"/>
      <c r="K178" s="3"/>
    </row>
    <row r="179" spans="1:11" x14ac:dyDescent="0.3">
      <c r="A179" s="15" t="s">
        <v>217</v>
      </c>
      <c r="B179" s="15" t="s">
        <v>13</v>
      </c>
      <c r="C179" s="16"/>
      <c r="D179" s="16"/>
      <c r="E179" s="16"/>
      <c r="F179" s="16"/>
      <c r="G179" s="16"/>
      <c r="H179" s="16"/>
      <c r="I179" s="16"/>
      <c r="J179" s="3"/>
      <c r="K179" s="3"/>
    </row>
    <row r="180" spans="1:11" x14ac:dyDescent="0.3">
      <c r="A180" s="7" t="s">
        <v>218</v>
      </c>
      <c r="B180" s="7" t="s">
        <v>67</v>
      </c>
      <c r="C180" s="17">
        <v>62</v>
      </c>
      <c r="D180" s="23"/>
      <c r="E180" s="17">
        <f>C180*D180</f>
        <v>0</v>
      </c>
      <c r="F180" s="23"/>
      <c r="G180" s="17">
        <f>C180*F180</f>
        <v>0</v>
      </c>
      <c r="H180" s="17">
        <f t="shared" ref="H180:I183" si="21">D180+F180</f>
        <v>0</v>
      </c>
      <c r="I180" s="17">
        <f t="shared" si="21"/>
        <v>0</v>
      </c>
      <c r="J180" s="3"/>
      <c r="K180" s="3"/>
    </row>
    <row r="181" spans="1:11" x14ac:dyDescent="0.3">
      <c r="A181" s="7" t="s">
        <v>219</v>
      </c>
      <c r="B181" s="7" t="s">
        <v>67</v>
      </c>
      <c r="C181" s="17">
        <v>11</v>
      </c>
      <c r="D181" s="23"/>
      <c r="E181" s="17">
        <f>C181*D181</f>
        <v>0</v>
      </c>
      <c r="F181" s="23"/>
      <c r="G181" s="17">
        <f>C181*F181</f>
        <v>0</v>
      </c>
      <c r="H181" s="17">
        <f t="shared" si="21"/>
        <v>0</v>
      </c>
      <c r="I181" s="17">
        <f t="shared" si="21"/>
        <v>0</v>
      </c>
      <c r="J181" s="3"/>
      <c r="K181" s="3"/>
    </row>
    <row r="182" spans="1:11" x14ac:dyDescent="0.3">
      <c r="A182" s="7" t="s">
        <v>220</v>
      </c>
      <c r="B182" s="7" t="s">
        <v>67</v>
      </c>
      <c r="C182" s="17">
        <v>6</v>
      </c>
      <c r="D182" s="23"/>
      <c r="E182" s="17">
        <f>C182*D182</f>
        <v>0</v>
      </c>
      <c r="F182" s="23"/>
      <c r="G182" s="17">
        <f>C182*F182</f>
        <v>0</v>
      </c>
      <c r="H182" s="17">
        <f t="shared" si="21"/>
        <v>0</v>
      </c>
      <c r="I182" s="17">
        <f t="shared" si="21"/>
        <v>0</v>
      </c>
      <c r="J182" s="3"/>
      <c r="K182" s="3"/>
    </row>
    <row r="183" spans="1:11" x14ac:dyDescent="0.3">
      <c r="A183" s="7" t="s">
        <v>221</v>
      </c>
      <c r="B183" s="7" t="s">
        <v>67</v>
      </c>
      <c r="C183" s="17">
        <v>10</v>
      </c>
      <c r="D183" s="23"/>
      <c r="E183" s="17">
        <f>C183*D183</f>
        <v>0</v>
      </c>
      <c r="F183" s="23"/>
      <c r="G183" s="17">
        <f>C183*F183</f>
        <v>0</v>
      </c>
      <c r="H183" s="17">
        <f t="shared" si="21"/>
        <v>0</v>
      </c>
      <c r="I183" s="17">
        <f t="shared" si="21"/>
        <v>0</v>
      </c>
      <c r="J183" s="3"/>
      <c r="K183" s="3"/>
    </row>
    <row r="184" spans="1:11" x14ac:dyDescent="0.3">
      <c r="A184" s="15" t="s">
        <v>222</v>
      </c>
      <c r="B184" s="15" t="s">
        <v>13</v>
      </c>
      <c r="C184" s="16"/>
      <c r="D184" s="16"/>
      <c r="E184" s="16"/>
      <c r="F184" s="16"/>
      <c r="G184" s="16"/>
      <c r="H184" s="16"/>
      <c r="I184" s="16"/>
      <c r="J184" s="3"/>
      <c r="K184" s="3"/>
    </row>
    <row r="185" spans="1:11" x14ac:dyDescent="0.3">
      <c r="A185" s="7" t="s">
        <v>223</v>
      </c>
      <c r="B185" s="7" t="s">
        <v>67</v>
      </c>
      <c r="C185" s="17">
        <v>5</v>
      </c>
      <c r="D185" s="23"/>
      <c r="E185" s="17">
        <f>C185*D185</f>
        <v>0</v>
      </c>
      <c r="F185" s="23"/>
      <c r="G185" s="17">
        <f>C185*F185</f>
        <v>0</v>
      </c>
      <c r="H185" s="17">
        <f>D185+F185</f>
        <v>0</v>
      </c>
      <c r="I185" s="17">
        <f>E185+G185</f>
        <v>0</v>
      </c>
      <c r="J185" s="3"/>
      <c r="K185" s="3"/>
    </row>
    <row r="186" spans="1:11" x14ac:dyDescent="0.3">
      <c r="A186" s="7" t="s">
        <v>224</v>
      </c>
      <c r="B186" s="7" t="s">
        <v>67</v>
      </c>
      <c r="C186" s="17">
        <v>5</v>
      </c>
      <c r="D186" s="23"/>
      <c r="E186" s="17">
        <f>C186*D186</f>
        <v>0</v>
      </c>
      <c r="F186" s="23"/>
      <c r="G186" s="17">
        <f>C186*F186</f>
        <v>0</v>
      </c>
      <c r="H186" s="17">
        <f>D186+F186</f>
        <v>0</v>
      </c>
      <c r="I186" s="17">
        <f>E186+G186</f>
        <v>0</v>
      </c>
      <c r="J186" s="3"/>
      <c r="K186" s="3"/>
    </row>
    <row r="187" spans="1:11" x14ac:dyDescent="0.3">
      <c r="A187" s="15" t="s">
        <v>225</v>
      </c>
      <c r="B187" s="15" t="s">
        <v>13</v>
      </c>
      <c r="C187" s="16"/>
      <c r="D187" s="16"/>
      <c r="E187" s="16"/>
      <c r="F187" s="16"/>
      <c r="G187" s="16"/>
      <c r="H187" s="16"/>
      <c r="I187" s="16"/>
      <c r="J187" s="3"/>
      <c r="K187" s="3"/>
    </row>
    <row r="188" spans="1:11" x14ac:dyDescent="0.3">
      <c r="A188" s="7" t="s">
        <v>226</v>
      </c>
      <c r="B188" s="7" t="s">
        <v>67</v>
      </c>
      <c r="C188" s="17">
        <v>4</v>
      </c>
      <c r="D188" s="23"/>
      <c r="E188" s="17">
        <f>C188*D188</f>
        <v>0</v>
      </c>
      <c r="F188" s="23"/>
      <c r="G188" s="17">
        <f>C188*F188</f>
        <v>0</v>
      </c>
      <c r="H188" s="17">
        <f>D188+F188</f>
        <v>0</v>
      </c>
      <c r="I188" s="17">
        <f>E188+G188</f>
        <v>0</v>
      </c>
      <c r="J188" s="3"/>
      <c r="K188" s="3"/>
    </row>
    <row r="189" spans="1:11" x14ac:dyDescent="0.3">
      <c r="A189" s="7" t="s">
        <v>227</v>
      </c>
      <c r="B189" s="7" t="s">
        <v>67</v>
      </c>
      <c r="C189" s="17">
        <v>4</v>
      </c>
      <c r="D189" s="23"/>
      <c r="E189" s="17">
        <f>C189*D189</f>
        <v>0</v>
      </c>
      <c r="F189" s="23"/>
      <c r="G189" s="17">
        <f>C189*F189</f>
        <v>0</v>
      </c>
      <c r="H189" s="17">
        <f>D189+F189</f>
        <v>0</v>
      </c>
      <c r="I189" s="17">
        <f>E189+G189</f>
        <v>0</v>
      </c>
      <c r="J189" s="3"/>
      <c r="K189" s="3"/>
    </row>
    <row r="190" spans="1:11" x14ac:dyDescent="0.3">
      <c r="A190" s="15" t="s">
        <v>228</v>
      </c>
      <c r="B190" s="15" t="s">
        <v>13</v>
      </c>
      <c r="C190" s="16"/>
      <c r="D190" s="16"/>
      <c r="E190" s="16"/>
      <c r="F190" s="16"/>
      <c r="G190" s="16"/>
      <c r="H190" s="16"/>
      <c r="I190" s="16"/>
      <c r="J190" s="3"/>
      <c r="K190" s="3"/>
    </row>
    <row r="191" spans="1:11" x14ac:dyDescent="0.3">
      <c r="A191" s="7" t="s">
        <v>229</v>
      </c>
      <c r="B191" s="7" t="s">
        <v>67</v>
      </c>
      <c r="C191" s="17">
        <v>1</v>
      </c>
      <c r="D191" s="23"/>
      <c r="E191" s="17">
        <f>C191*D191</f>
        <v>0</v>
      </c>
      <c r="F191" s="23"/>
      <c r="G191" s="17">
        <f>C191*F191</f>
        <v>0</v>
      </c>
      <c r="H191" s="17">
        <f t="shared" ref="H191:I195" si="22">D191+F191</f>
        <v>0</v>
      </c>
      <c r="I191" s="17">
        <f t="shared" si="22"/>
        <v>0</v>
      </c>
      <c r="J191" s="3"/>
      <c r="K191" s="3"/>
    </row>
    <row r="192" spans="1:11" x14ac:dyDescent="0.3">
      <c r="A192" s="7" t="s">
        <v>230</v>
      </c>
      <c r="B192" s="7" t="s">
        <v>67</v>
      </c>
      <c r="C192" s="17">
        <v>1</v>
      </c>
      <c r="D192" s="23"/>
      <c r="E192" s="17">
        <f>C192*D192</f>
        <v>0</v>
      </c>
      <c r="F192" s="23"/>
      <c r="G192" s="17">
        <f>C192*F192</f>
        <v>0</v>
      </c>
      <c r="H192" s="17">
        <f t="shared" si="22"/>
        <v>0</v>
      </c>
      <c r="I192" s="17">
        <f t="shared" si="22"/>
        <v>0</v>
      </c>
      <c r="J192" s="3"/>
      <c r="K192" s="3"/>
    </row>
    <row r="193" spans="1:11" x14ac:dyDescent="0.3">
      <c r="A193" s="7" t="s">
        <v>231</v>
      </c>
      <c r="B193" s="7" t="s">
        <v>67</v>
      </c>
      <c r="C193" s="17">
        <v>1</v>
      </c>
      <c r="D193" s="23"/>
      <c r="E193" s="17">
        <f>C193*D193</f>
        <v>0</v>
      </c>
      <c r="F193" s="23"/>
      <c r="G193" s="17">
        <f>C193*F193</f>
        <v>0</v>
      </c>
      <c r="H193" s="17">
        <f t="shared" si="22"/>
        <v>0</v>
      </c>
      <c r="I193" s="17">
        <f t="shared" si="22"/>
        <v>0</v>
      </c>
      <c r="J193" s="3"/>
      <c r="K193" s="3"/>
    </row>
    <row r="194" spans="1:11" x14ac:dyDescent="0.3">
      <c r="A194" s="7" t="s">
        <v>232</v>
      </c>
      <c r="B194" s="7" t="s">
        <v>67</v>
      </c>
      <c r="C194" s="17">
        <v>1</v>
      </c>
      <c r="D194" s="23"/>
      <c r="E194" s="17">
        <f>C194*D194</f>
        <v>0</v>
      </c>
      <c r="F194" s="23"/>
      <c r="G194" s="17">
        <f>C194*F194</f>
        <v>0</v>
      </c>
      <c r="H194" s="17">
        <f t="shared" si="22"/>
        <v>0</v>
      </c>
      <c r="I194" s="17">
        <f t="shared" si="22"/>
        <v>0</v>
      </c>
      <c r="J194" s="3"/>
      <c r="K194" s="3"/>
    </row>
    <row r="195" spans="1:11" x14ac:dyDescent="0.3">
      <c r="A195" s="7" t="s">
        <v>233</v>
      </c>
      <c r="B195" s="7" t="s">
        <v>67</v>
      </c>
      <c r="C195" s="17">
        <v>2</v>
      </c>
      <c r="D195" s="23"/>
      <c r="E195" s="17">
        <f>C195*D195</f>
        <v>0</v>
      </c>
      <c r="F195" s="23"/>
      <c r="G195" s="17">
        <f>C195*F195</f>
        <v>0</v>
      </c>
      <c r="H195" s="17">
        <f t="shared" si="22"/>
        <v>0</v>
      </c>
      <c r="I195" s="17">
        <f t="shared" si="22"/>
        <v>0</v>
      </c>
      <c r="J195" s="3"/>
      <c r="K195" s="3"/>
    </row>
    <row r="196" spans="1:11" x14ac:dyDescent="0.3">
      <c r="A196" s="15" t="s">
        <v>234</v>
      </c>
      <c r="B196" s="15" t="s">
        <v>13</v>
      </c>
      <c r="C196" s="16"/>
      <c r="D196" s="16"/>
      <c r="E196" s="16"/>
      <c r="F196" s="16"/>
      <c r="G196" s="16"/>
      <c r="H196" s="16"/>
      <c r="I196" s="16"/>
      <c r="J196" s="3"/>
      <c r="K196" s="3"/>
    </row>
    <row r="197" spans="1:11" x14ac:dyDescent="0.3">
      <c r="A197" s="7" t="s">
        <v>235</v>
      </c>
      <c r="B197" s="7" t="s">
        <v>142</v>
      </c>
      <c r="C197" s="17">
        <v>56</v>
      </c>
      <c r="D197" s="23"/>
      <c r="E197" s="17">
        <f t="shared" ref="E197:E202" si="23">C197*D197</f>
        <v>0</v>
      </c>
      <c r="F197" s="23"/>
      <c r="G197" s="17">
        <f t="shared" ref="G197:G202" si="24">C197*F197</f>
        <v>0</v>
      </c>
      <c r="H197" s="17">
        <f t="shared" ref="H197:I202" si="25">D197+F197</f>
        <v>0</v>
      </c>
      <c r="I197" s="17">
        <f t="shared" si="25"/>
        <v>0</v>
      </c>
      <c r="J197" s="3"/>
      <c r="K197" s="3"/>
    </row>
    <row r="198" spans="1:11" x14ac:dyDescent="0.3">
      <c r="A198" s="7" t="s">
        <v>236</v>
      </c>
      <c r="B198" s="7" t="s">
        <v>67</v>
      </c>
      <c r="C198" s="17">
        <v>28</v>
      </c>
      <c r="D198" s="23"/>
      <c r="E198" s="17">
        <f t="shared" si="23"/>
        <v>0</v>
      </c>
      <c r="F198" s="23"/>
      <c r="G198" s="17">
        <f t="shared" si="24"/>
        <v>0</v>
      </c>
      <c r="H198" s="17">
        <f t="shared" si="25"/>
        <v>0</v>
      </c>
      <c r="I198" s="17">
        <f t="shared" si="25"/>
        <v>0</v>
      </c>
      <c r="J198" s="3"/>
      <c r="K198" s="3"/>
    </row>
    <row r="199" spans="1:11" x14ac:dyDescent="0.3">
      <c r="A199" s="7" t="s">
        <v>237</v>
      </c>
      <c r="B199" s="7" t="s">
        <v>67</v>
      </c>
      <c r="C199" s="17">
        <v>35</v>
      </c>
      <c r="D199" s="23"/>
      <c r="E199" s="17">
        <f t="shared" si="23"/>
        <v>0</v>
      </c>
      <c r="F199" s="23"/>
      <c r="G199" s="17">
        <f t="shared" si="24"/>
        <v>0</v>
      </c>
      <c r="H199" s="17">
        <f t="shared" si="25"/>
        <v>0</v>
      </c>
      <c r="I199" s="17">
        <f t="shared" si="25"/>
        <v>0</v>
      </c>
      <c r="J199" s="3"/>
      <c r="K199" s="3"/>
    </row>
    <row r="200" spans="1:11" x14ac:dyDescent="0.3">
      <c r="A200" s="7" t="s">
        <v>238</v>
      </c>
      <c r="B200" s="7" t="s">
        <v>67</v>
      </c>
      <c r="C200" s="17">
        <v>6</v>
      </c>
      <c r="D200" s="23"/>
      <c r="E200" s="17">
        <f t="shared" si="23"/>
        <v>0</v>
      </c>
      <c r="F200" s="23"/>
      <c r="G200" s="17">
        <f t="shared" si="24"/>
        <v>0</v>
      </c>
      <c r="H200" s="17">
        <f t="shared" si="25"/>
        <v>0</v>
      </c>
      <c r="I200" s="17">
        <f t="shared" si="25"/>
        <v>0</v>
      </c>
      <c r="J200" s="3"/>
      <c r="K200" s="3"/>
    </row>
    <row r="201" spans="1:11" x14ac:dyDescent="0.3">
      <c r="A201" s="7" t="s">
        <v>239</v>
      </c>
      <c r="B201" s="7" t="s">
        <v>67</v>
      </c>
      <c r="C201" s="17">
        <v>2</v>
      </c>
      <c r="D201" s="23"/>
      <c r="E201" s="17">
        <f t="shared" si="23"/>
        <v>0</v>
      </c>
      <c r="F201" s="23"/>
      <c r="G201" s="17">
        <f t="shared" si="24"/>
        <v>0</v>
      </c>
      <c r="H201" s="17">
        <f t="shared" si="25"/>
        <v>0</v>
      </c>
      <c r="I201" s="17">
        <f t="shared" si="25"/>
        <v>0</v>
      </c>
      <c r="J201" s="3"/>
      <c r="K201" s="3"/>
    </row>
    <row r="202" spans="1:11" x14ac:dyDescent="0.3">
      <c r="A202" s="7" t="s">
        <v>240</v>
      </c>
      <c r="B202" s="7" t="s">
        <v>67</v>
      </c>
      <c r="C202" s="17">
        <v>8</v>
      </c>
      <c r="D202" s="23"/>
      <c r="E202" s="17">
        <f t="shared" si="23"/>
        <v>0</v>
      </c>
      <c r="F202" s="23"/>
      <c r="G202" s="17">
        <f t="shared" si="24"/>
        <v>0</v>
      </c>
      <c r="H202" s="17">
        <f t="shared" si="25"/>
        <v>0</v>
      </c>
      <c r="I202" s="17">
        <f t="shared" si="25"/>
        <v>0</v>
      </c>
      <c r="J202" s="3"/>
      <c r="K202" s="3"/>
    </row>
    <row r="203" spans="1:11" x14ac:dyDescent="0.3">
      <c r="A203" s="15" t="s">
        <v>241</v>
      </c>
      <c r="B203" s="15" t="s">
        <v>13</v>
      </c>
      <c r="C203" s="16"/>
      <c r="D203" s="16"/>
      <c r="E203" s="16"/>
      <c r="F203" s="16"/>
      <c r="G203" s="16"/>
      <c r="H203" s="16"/>
      <c r="I203" s="16"/>
      <c r="J203" s="3"/>
      <c r="K203" s="3"/>
    </row>
    <row r="204" spans="1:11" x14ac:dyDescent="0.3">
      <c r="A204" s="7" t="s">
        <v>242</v>
      </c>
      <c r="B204" s="7" t="s">
        <v>67</v>
      </c>
      <c r="C204" s="17">
        <v>128</v>
      </c>
      <c r="D204" s="23"/>
      <c r="E204" s="17">
        <f>C204*D204</f>
        <v>0</v>
      </c>
      <c r="F204" s="24"/>
      <c r="G204" s="17">
        <f>C204*F204</f>
        <v>0</v>
      </c>
      <c r="H204" s="17">
        <f>D204+F204</f>
        <v>0</v>
      </c>
      <c r="I204" s="17">
        <f>E204+G204</f>
        <v>0</v>
      </c>
      <c r="J204" s="3"/>
      <c r="K204" s="3"/>
    </row>
    <row r="205" spans="1:11" x14ac:dyDescent="0.3">
      <c r="A205" s="7" t="s">
        <v>243</v>
      </c>
      <c r="B205" s="7" t="s">
        <v>67</v>
      </c>
      <c r="C205" s="17">
        <v>128</v>
      </c>
      <c r="D205" s="23"/>
      <c r="E205" s="17">
        <f>C205*D205</f>
        <v>0</v>
      </c>
      <c r="F205" s="24"/>
      <c r="G205" s="17">
        <f>C205*F205</f>
        <v>0</v>
      </c>
      <c r="H205" s="17">
        <f>D205+F205</f>
        <v>0</v>
      </c>
      <c r="I205" s="17">
        <f>E205+G205</f>
        <v>0</v>
      </c>
      <c r="J205" s="3"/>
      <c r="K205" s="3"/>
    </row>
    <row r="206" spans="1:11" x14ac:dyDescent="0.3">
      <c r="A206" s="18" t="s">
        <v>244</v>
      </c>
      <c r="B206" s="18" t="s">
        <v>13</v>
      </c>
      <c r="C206" s="19"/>
      <c r="D206" s="19"/>
      <c r="E206" s="19">
        <f>SUM(E162:E205)</f>
        <v>0</v>
      </c>
      <c r="F206" s="19"/>
      <c r="G206" s="19">
        <f>SUM(G162:G205)</f>
        <v>0</v>
      </c>
      <c r="H206" s="19"/>
      <c r="I206" s="19">
        <f>SUM(I162:I205)</f>
        <v>0</v>
      </c>
      <c r="J206" s="3"/>
      <c r="K206" s="3"/>
    </row>
    <row r="207" spans="1:11" x14ac:dyDescent="0.3">
      <c r="A207" s="7" t="s">
        <v>245</v>
      </c>
      <c r="B207" s="7" t="s">
        <v>13</v>
      </c>
      <c r="C207" s="17"/>
      <c r="D207" s="17"/>
      <c r="E207" s="17">
        <f>L5+Parametry!B33/100*E194+Parametry!B33/100*E195+Parametry!B33/100*E197+Parametry!B33/100*E198+Parametry!B33/100*E199+Parametry!B33/100*E200+Parametry!B33/100*E201+Parametry!B33/100*E202+Parametry!B33/100*E204+Parametry!B33/100*E205</f>
        <v>0</v>
      </c>
      <c r="F207" s="17"/>
      <c r="G207" s="17"/>
      <c r="H207" s="17">
        <f>D207+F207</f>
        <v>0</v>
      </c>
      <c r="I207" s="17">
        <f>E207+G207</f>
        <v>0</v>
      </c>
      <c r="J207" s="3"/>
      <c r="K207" s="3"/>
    </row>
    <row r="208" spans="1:11" x14ac:dyDescent="0.3">
      <c r="A208" s="12" t="s">
        <v>246</v>
      </c>
      <c r="B208" s="12" t="s">
        <v>13</v>
      </c>
      <c r="C208" s="13"/>
      <c r="D208" s="13"/>
      <c r="E208" s="13">
        <f>SUM(E3:E21,E24:E40,E43:E46,E49:E52,E55:E58,E60:E160,E162:E205,E207:E207)</f>
        <v>0</v>
      </c>
      <c r="F208" s="13"/>
      <c r="G208" s="13">
        <f>SUM(G3:G21,G24:G40,G43:G46,G49:G52,G55:G58,G60:G160,G162:G205,G207:G207)</f>
        <v>0</v>
      </c>
      <c r="H208" s="13"/>
      <c r="I208" s="13">
        <f>SUM(I3:I21,I24:I40,I43:I46,I49:I52,I55:I58,I60:I160,I162:I205,I207:I207)</f>
        <v>0</v>
      </c>
      <c r="J208" s="3"/>
      <c r="K208" s="3"/>
    </row>
    <row r="209" spans="1:11" x14ac:dyDescent="0.3">
      <c r="A209" s="12" t="s">
        <v>247</v>
      </c>
      <c r="B209" s="12" t="s">
        <v>13</v>
      </c>
      <c r="C209" s="13"/>
      <c r="D209" s="13"/>
      <c r="E209" s="13"/>
      <c r="F209" s="13"/>
      <c r="G209" s="13"/>
      <c r="H209" s="13"/>
      <c r="I209" s="13"/>
      <c r="J209" s="3"/>
      <c r="K209" s="3"/>
    </row>
    <row r="210" spans="1:11" x14ac:dyDescent="0.3">
      <c r="A210" s="15" t="s">
        <v>248</v>
      </c>
      <c r="B210" s="15" t="s">
        <v>13</v>
      </c>
      <c r="C210" s="16"/>
      <c r="D210" s="16"/>
      <c r="E210" s="16"/>
      <c r="F210" s="16"/>
      <c r="G210" s="16"/>
      <c r="H210" s="16"/>
      <c r="I210" s="16"/>
      <c r="J210" s="3"/>
      <c r="K210" s="3"/>
    </row>
    <row r="211" spans="1:11" x14ac:dyDescent="0.3">
      <c r="A211" s="7" t="s">
        <v>249</v>
      </c>
      <c r="B211" s="7" t="s">
        <v>67</v>
      </c>
      <c r="C211" s="17">
        <v>170</v>
      </c>
      <c r="D211" s="23"/>
      <c r="E211" s="17">
        <f>C211*D211</f>
        <v>0</v>
      </c>
      <c r="F211" s="24"/>
      <c r="G211" s="17">
        <f>C211*F211</f>
        <v>0</v>
      </c>
      <c r="H211" s="17">
        <f>D211+F211</f>
        <v>0</v>
      </c>
      <c r="I211" s="17">
        <f>E211+G211</f>
        <v>0</v>
      </c>
      <c r="J211" s="3"/>
      <c r="K211" s="3"/>
    </row>
    <row r="212" spans="1:11" x14ac:dyDescent="0.3">
      <c r="A212" s="15" t="s">
        <v>250</v>
      </c>
      <c r="B212" s="15" t="s">
        <v>13</v>
      </c>
      <c r="C212" s="16"/>
      <c r="D212" s="16"/>
      <c r="E212" s="16"/>
      <c r="F212" s="16"/>
      <c r="G212" s="16"/>
      <c r="H212" s="16"/>
      <c r="I212" s="16"/>
      <c r="J212" s="3"/>
      <c r="K212" s="3"/>
    </row>
    <row r="213" spans="1:11" x14ac:dyDescent="0.3">
      <c r="A213" s="7" t="s">
        <v>251</v>
      </c>
      <c r="B213" s="7" t="s">
        <v>67</v>
      </c>
      <c r="C213" s="17">
        <v>120</v>
      </c>
      <c r="D213" s="23"/>
      <c r="E213" s="17">
        <f>C213*D213</f>
        <v>0</v>
      </c>
      <c r="F213" s="17"/>
      <c r="G213" s="17">
        <f>C213*F213</f>
        <v>0</v>
      </c>
      <c r="H213" s="17">
        <f>D213+F213</f>
        <v>0</v>
      </c>
      <c r="I213" s="17">
        <f>E213+G213</f>
        <v>0</v>
      </c>
      <c r="J213" s="3"/>
      <c r="K213" s="3"/>
    </row>
    <row r="214" spans="1:11" x14ac:dyDescent="0.3">
      <c r="A214" s="15" t="s">
        <v>252</v>
      </c>
      <c r="B214" s="15" t="s">
        <v>13</v>
      </c>
      <c r="C214" s="16"/>
      <c r="D214" s="16"/>
      <c r="E214" s="16"/>
      <c r="F214" s="16"/>
      <c r="G214" s="16"/>
      <c r="H214" s="16"/>
      <c r="I214" s="16"/>
      <c r="J214" s="3"/>
      <c r="K214" s="3"/>
    </row>
    <row r="215" spans="1:11" x14ac:dyDescent="0.3">
      <c r="A215" s="7" t="s">
        <v>253</v>
      </c>
      <c r="B215" s="7" t="s">
        <v>67</v>
      </c>
      <c r="C215" s="17">
        <v>4</v>
      </c>
      <c r="D215" s="23"/>
      <c r="E215" s="17">
        <f>C215*D215</f>
        <v>0</v>
      </c>
      <c r="F215" s="17"/>
      <c r="G215" s="17">
        <f>C215*F215</f>
        <v>0</v>
      </c>
      <c r="H215" s="17">
        <f>D215+F215</f>
        <v>0</v>
      </c>
      <c r="I215" s="17">
        <f>E215+G215</f>
        <v>0</v>
      </c>
      <c r="J215" s="3"/>
      <c r="K215" s="3"/>
    </row>
    <row r="216" spans="1:11" x14ac:dyDescent="0.3">
      <c r="A216" s="15" t="s">
        <v>254</v>
      </c>
      <c r="B216" s="15" t="s">
        <v>13</v>
      </c>
      <c r="C216" s="16"/>
      <c r="D216" s="16"/>
      <c r="E216" s="16"/>
      <c r="F216" s="16"/>
      <c r="G216" s="16"/>
      <c r="H216" s="16"/>
      <c r="I216" s="16"/>
      <c r="J216" s="3"/>
      <c r="K216" s="3"/>
    </row>
    <row r="217" spans="1:11" x14ac:dyDescent="0.3">
      <c r="A217" s="7" t="s">
        <v>255</v>
      </c>
      <c r="B217" s="7" t="s">
        <v>67</v>
      </c>
      <c r="C217" s="17">
        <v>1</v>
      </c>
      <c r="D217" s="23"/>
      <c r="E217" s="17">
        <f>C217*D217</f>
        <v>0</v>
      </c>
      <c r="F217" s="17"/>
      <c r="G217" s="17">
        <f>C217*F217</f>
        <v>0</v>
      </c>
      <c r="H217" s="17">
        <f>D217+F217</f>
        <v>0</v>
      </c>
      <c r="I217" s="17">
        <f>E217+G217</f>
        <v>0</v>
      </c>
      <c r="J217" s="3"/>
      <c r="K217" s="3"/>
    </row>
    <row r="218" spans="1:11" x14ac:dyDescent="0.3">
      <c r="A218" s="15" t="s">
        <v>256</v>
      </c>
      <c r="B218" s="15" t="s">
        <v>13</v>
      </c>
      <c r="C218" s="16"/>
      <c r="D218" s="16"/>
      <c r="E218" s="16"/>
      <c r="F218" s="16"/>
      <c r="G218" s="16"/>
      <c r="H218" s="16"/>
      <c r="I218" s="16"/>
      <c r="J218" s="3"/>
      <c r="K218" s="3"/>
    </row>
    <row r="219" spans="1:11" x14ac:dyDescent="0.3">
      <c r="A219" s="15" t="s">
        <v>257</v>
      </c>
      <c r="B219" s="15" t="s">
        <v>13</v>
      </c>
      <c r="C219" s="16"/>
      <c r="D219" s="16"/>
      <c r="E219" s="16"/>
      <c r="F219" s="16"/>
      <c r="G219" s="16"/>
      <c r="H219" s="16"/>
      <c r="I219" s="16"/>
      <c r="J219" s="3"/>
      <c r="K219" s="3"/>
    </row>
    <row r="220" spans="1:11" x14ac:dyDescent="0.3">
      <c r="A220" s="7" t="s">
        <v>258</v>
      </c>
      <c r="B220" s="7" t="s">
        <v>142</v>
      </c>
      <c r="C220" s="17">
        <v>40</v>
      </c>
      <c r="D220" s="23"/>
      <c r="E220" s="17">
        <f>C220*D220</f>
        <v>0</v>
      </c>
      <c r="F220" s="17"/>
      <c r="G220" s="17">
        <f>C220*F220</f>
        <v>0</v>
      </c>
      <c r="H220" s="17">
        <f>D220+F220</f>
        <v>0</v>
      </c>
      <c r="I220" s="17">
        <f>E220+G220</f>
        <v>0</v>
      </c>
      <c r="J220" s="3"/>
      <c r="K220" s="3"/>
    </row>
    <row r="221" spans="1:11" x14ac:dyDescent="0.3">
      <c r="A221" s="15" t="s">
        <v>259</v>
      </c>
      <c r="B221" s="15" t="s">
        <v>13</v>
      </c>
      <c r="C221" s="16"/>
      <c r="D221" s="16"/>
      <c r="E221" s="16"/>
      <c r="F221" s="16"/>
      <c r="G221" s="16"/>
      <c r="H221" s="16"/>
      <c r="I221" s="16"/>
      <c r="J221" s="3"/>
      <c r="K221" s="3"/>
    </row>
    <row r="222" spans="1:11" x14ac:dyDescent="0.3">
      <c r="A222" s="15" t="s">
        <v>260</v>
      </c>
      <c r="B222" s="15" t="s">
        <v>13</v>
      </c>
      <c r="C222" s="16"/>
      <c r="D222" s="16"/>
      <c r="E222" s="16"/>
      <c r="F222" s="16"/>
      <c r="G222" s="16"/>
      <c r="H222" s="16"/>
      <c r="I222" s="16"/>
      <c r="J222" s="3"/>
      <c r="K222" s="3"/>
    </row>
    <row r="223" spans="1:11" x14ac:dyDescent="0.3">
      <c r="A223" s="7" t="s">
        <v>258</v>
      </c>
      <c r="B223" s="7" t="s">
        <v>142</v>
      </c>
      <c r="C223" s="17">
        <v>20</v>
      </c>
      <c r="D223" s="23"/>
      <c r="E223" s="17">
        <f>C223*D223</f>
        <v>0</v>
      </c>
      <c r="F223" s="17"/>
      <c r="G223" s="17">
        <f>C223*F223</f>
        <v>0</v>
      </c>
      <c r="H223" s="17">
        <f>D223+F223</f>
        <v>0</v>
      </c>
      <c r="I223" s="17">
        <f>E223+G223</f>
        <v>0</v>
      </c>
      <c r="J223" s="3"/>
      <c r="K223" s="3"/>
    </row>
    <row r="224" spans="1:11" x14ac:dyDescent="0.3">
      <c r="A224" s="15" t="s">
        <v>259</v>
      </c>
      <c r="B224" s="15" t="s">
        <v>13</v>
      </c>
      <c r="C224" s="16"/>
      <c r="D224" s="16"/>
      <c r="E224" s="16"/>
      <c r="F224" s="16"/>
      <c r="G224" s="16"/>
      <c r="H224" s="16"/>
      <c r="I224" s="16"/>
      <c r="J224" s="3"/>
      <c r="K224" s="3"/>
    </row>
    <row r="225" spans="1:11" x14ac:dyDescent="0.3">
      <c r="A225" s="15" t="s">
        <v>261</v>
      </c>
      <c r="B225" s="15" t="s">
        <v>13</v>
      </c>
      <c r="C225" s="16"/>
      <c r="D225" s="16"/>
      <c r="E225" s="16"/>
      <c r="F225" s="16"/>
      <c r="G225" s="16"/>
      <c r="H225" s="16"/>
      <c r="I225" s="16"/>
      <c r="J225" s="3"/>
      <c r="K225" s="3"/>
    </row>
    <row r="226" spans="1:11" x14ac:dyDescent="0.3">
      <c r="A226" s="7" t="s">
        <v>258</v>
      </c>
      <c r="B226" s="7" t="s">
        <v>142</v>
      </c>
      <c r="C226" s="17">
        <v>20</v>
      </c>
      <c r="D226" s="23"/>
      <c r="E226" s="17">
        <f>C226*D226</f>
        <v>0</v>
      </c>
      <c r="F226" s="17"/>
      <c r="G226" s="17">
        <f>C226*F226</f>
        <v>0</v>
      </c>
      <c r="H226" s="17">
        <f t="shared" ref="H226:I229" si="26">D226+F226</f>
        <v>0</v>
      </c>
      <c r="I226" s="17">
        <f t="shared" si="26"/>
        <v>0</v>
      </c>
      <c r="J226" s="3"/>
      <c r="K226" s="3"/>
    </row>
    <row r="227" spans="1:11" x14ac:dyDescent="0.3">
      <c r="A227" s="7" t="s">
        <v>262</v>
      </c>
      <c r="B227" s="7" t="s">
        <v>142</v>
      </c>
      <c r="C227" s="17">
        <v>8</v>
      </c>
      <c r="D227" s="23"/>
      <c r="E227" s="17">
        <f>C227*D227</f>
        <v>0</v>
      </c>
      <c r="F227" s="17"/>
      <c r="G227" s="17">
        <f>C227*F227</f>
        <v>0</v>
      </c>
      <c r="H227" s="17">
        <f t="shared" si="26"/>
        <v>0</v>
      </c>
      <c r="I227" s="17">
        <f t="shared" si="26"/>
        <v>0</v>
      </c>
      <c r="J227" s="3"/>
      <c r="K227" s="3"/>
    </row>
    <row r="228" spans="1:11" x14ac:dyDescent="0.3">
      <c r="A228" s="7" t="s">
        <v>263</v>
      </c>
      <c r="B228" s="7" t="s">
        <v>142</v>
      </c>
      <c r="C228" s="17">
        <v>4</v>
      </c>
      <c r="D228" s="23"/>
      <c r="E228" s="17">
        <f>C228*D228</f>
        <v>0</v>
      </c>
      <c r="F228" s="17"/>
      <c r="G228" s="17">
        <f>C228*F228</f>
        <v>0</v>
      </c>
      <c r="H228" s="17">
        <f t="shared" si="26"/>
        <v>0</v>
      </c>
      <c r="I228" s="17">
        <f t="shared" si="26"/>
        <v>0</v>
      </c>
      <c r="J228" s="3"/>
      <c r="K228" s="3"/>
    </row>
    <row r="229" spans="1:11" x14ac:dyDescent="0.3">
      <c r="A229" s="7" t="s">
        <v>264</v>
      </c>
      <c r="B229" s="7" t="s">
        <v>142</v>
      </c>
      <c r="C229" s="17">
        <v>6</v>
      </c>
      <c r="D229" s="23"/>
      <c r="E229" s="17">
        <f>C229*D229</f>
        <v>0</v>
      </c>
      <c r="F229" s="17"/>
      <c r="G229" s="17">
        <f>C229*F229</f>
        <v>0</v>
      </c>
      <c r="H229" s="17">
        <f t="shared" si="26"/>
        <v>0</v>
      </c>
      <c r="I229" s="17">
        <f t="shared" si="26"/>
        <v>0</v>
      </c>
      <c r="J229" s="3"/>
      <c r="K229" s="3"/>
    </row>
    <row r="230" spans="1:11" x14ac:dyDescent="0.3">
      <c r="A230" s="15" t="s">
        <v>265</v>
      </c>
      <c r="B230" s="15" t="s">
        <v>13</v>
      </c>
      <c r="C230" s="16"/>
      <c r="D230" s="16"/>
      <c r="E230" s="16"/>
      <c r="F230" s="16"/>
      <c r="G230" s="16"/>
      <c r="H230" s="16"/>
      <c r="I230" s="16"/>
      <c r="J230" s="3"/>
      <c r="K230" s="3"/>
    </row>
    <row r="231" spans="1:11" x14ac:dyDescent="0.3">
      <c r="A231" s="15" t="s">
        <v>266</v>
      </c>
      <c r="B231" s="15" t="s">
        <v>13</v>
      </c>
      <c r="C231" s="16"/>
      <c r="D231" s="16"/>
      <c r="E231" s="16"/>
      <c r="F231" s="16"/>
      <c r="G231" s="16"/>
      <c r="H231" s="16"/>
      <c r="I231" s="16"/>
      <c r="J231" s="3"/>
      <c r="K231" s="3"/>
    </row>
    <row r="232" spans="1:11" x14ac:dyDescent="0.3">
      <c r="A232" s="7" t="s">
        <v>267</v>
      </c>
      <c r="B232" s="7" t="s">
        <v>142</v>
      </c>
      <c r="C232" s="17">
        <v>160</v>
      </c>
      <c r="D232" s="23"/>
      <c r="E232" s="17">
        <f>C232*D232</f>
        <v>0</v>
      </c>
      <c r="F232" s="17"/>
      <c r="G232" s="17">
        <f>C232*F232</f>
        <v>0</v>
      </c>
      <c r="H232" s="17">
        <f>D232+F232</f>
        <v>0</v>
      </c>
      <c r="I232" s="17">
        <f>E232+G232</f>
        <v>0</v>
      </c>
      <c r="J232" s="3"/>
      <c r="K232" s="3"/>
    </row>
    <row r="233" spans="1:11" x14ac:dyDescent="0.3">
      <c r="A233" s="7" t="s">
        <v>258</v>
      </c>
      <c r="B233" s="7" t="s">
        <v>142</v>
      </c>
      <c r="C233" s="17">
        <v>50</v>
      </c>
      <c r="D233" s="23"/>
      <c r="E233" s="17">
        <f>C233*D233</f>
        <v>0</v>
      </c>
      <c r="F233" s="17"/>
      <c r="G233" s="17">
        <f>C233*F233</f>
        <v>0</v>
      </c>
      <c r="H233" s="17">
        <f>D233+F233</f>
        <v>0</v>
      </c>
      <c r="I233" s="17">
        <f>E233+G233</f>
        <v>0</v>
      </c>
      <c r="J233" s="3"/>
      <c r="K233" s="3"/>
    </row>
    <row r="234" spans="1:11" x14ac:dyDescent="0.3">
      <c r="A234" s="15" t="s">
        <v>265</v>
      </c>
      <c r="B234" s="15" t="s">
        <v>13</v>
      </c>
      <c r="C234" s="16"/>
      <c r="D234" s="16"/>
      <c r="E234" s="16"/>
      <c r="F234" s="16"/>
      <c r="G234" s="16"/>
      <c r="H234" s="16"/>
      <c r="I234" s="16"/>
      <c r="J234" s="3"/>
      <c r="K234" s="3"/>
    </row>
    <row r="235" spans="1:11" x14ac:dyDescent="0.3">
      <c r="A235" s="15" t="s">
        <v>268</v>
      </c>
      <c r="B235" s="15" t="s">
        <v>13</v>
      </c>
      <c r="C235" s="16"/>
      <c r="D235" s="16"/>
      <c r="E235" s="16"/>
      <c r="F235" s="16"/>
      <c r="G235" s="16"/>
      <c r="H235" s="16"/>
      <c r="I235" s="16"/>
      <c r="J235" s="3"/>
      <c r="K235" s="3"/>
    </row>
    <row r="236" spans="1:11" x14ac:dyDescent="0.3">
      <c r="A236" s="7" t="s">
        <v>267</v>
      </c>
      <c r="B236" s="7" t="s">
        <v>142</v>
      </c>
      <c r="C236" s="17">
        <v>60</v>
      </c>
      <c r="D236" s="23"/>
      <c r="E236" s="17">
        <f>C236*D236</f>
        <v>0</v>
      </c>
      <c r="F236" s="17"/>
      <c r="G236" s="17">
        <f>C236*F236</f>
        <v>0</v>
      </c>
      <c r="H236" s="17">
        <f>D236+F236</f>
        <v>0</v>
      </c>
      <c r="I236" s="17">
        <f>E236+G236</f>
        <v>0</v>
      </c>
      <c r="J236" s="3"/>
      <c r="K236" s="3"/>
    </row>
    <row r="237" spans="1:11" x14ac:dyDescent="0.3">
      <c r="A237" s="15" t="s">
        <v>269</v>
      </c>
      <c r="B237" s="15" t="s">
        <v>13</v>
      </c>
      <c r="C237" s="16"/>
      <c r="D237" s="16"/>
      <c r="E237" s="16"/>
      <c r="F237" s="16"/>
      <c r="G237" s="16"/>
      <c r="H237" s="16"/>
      <c r="I237" s="16"/>
      <c r="J237" s="3"/>
      <c r="K237" s="3"/>
    </row>
    <row r="238" spans="1:11" x14ac:dyDescent="0.3">
      <c r="A238" s="7" t="s">
        <v>270</v>
      </c>
      <c r="B238" s="7" t="s">
        <v>183</v>
      </c>
      <c r="C238" s="17">
        <v>9</v>
      </c>
      <c r="D238" s="23"/>
      <c r="E238" s="17">
        <f>C238*D238</f>
        <v>0</v>
      </c>
      <c r="F238" s="17"/>
      <c r="G238" s="17">
        <f>C238*F238</f>
        <v>0</v>
      </c>
      <c r="H238" s="17">
        <f>D238+F238</f>
        <v>0</v>
      </c>
      <c r="I238" s="17">
        <f>E238+G238</f>
        <v>0</v>
      </c>
      <c r="J238" s="3"/>
      <c r="K238" s="3"/>
    </row>
    <row r="239" spans="1:11" x14ac:dyDescent="0.3">
      <c r="A239" s="15" t="s">
        <v>271</v>
      </c>
      <c r="B239" s="15" t="s">
        <v>13</v>
      </c>
      <c r="C239" s="16"/>
      <c r="D239" s="16"/>
      <c r="E239" s="16"/>
      <c r="F239" s="16"/>
      <c r="G239" s="16"/>
      <c r="H239" s="16"/>
      <c r="I239" s="16"/>
      <c r="J239" s="3"/>
      <c r="K239" s="3"/>
    </row>
    <row r="240" spans="1:11" x14ac:dyDescent="0.3">
      <c r="A240" s="7" t="s">
        <v>270</v>
      </c>
      <c r="B240" s="7" t="s">
        <v>183</v>
      </c>
      <c r="C240" s="17">
        <v>2</v>
      </c>
      <c r="D240" s="23"/>
      <c r="E240" s="17">
        <f>C240*D240</f>
        <v>0</v>
      </c>
      <c r="F240" s="17"/>
      <c r="G240" s="17">
        <f>C240*F240</f>
        <v>0</v>
      </c>
      <c r="H240" s="17">
        <f>D240+F240</f>
        <v>0</v>
      </c>
      <c r="I240" s="17">
        <f>E240+G240</f>
        <v>0</v>
      </c>
      <c r="J240" s="3"/>
      <c r="K240" s="3"/>
    </row>
    <row r="241" spans="1:11" x14ac:dyDescent="0.3">
      <c r="A241" s="15" t="s">
        <v>272</v>
      </c>
      <c r="B241" s="15" t="s">
        <v>13</v>
      </c>
      <c r="C241" s="16"/>
      <c r="D241" s="16"/>
      <c r="E241" s="16"/>
      <c r="F241" s="16"/>
      <c r="G241" s="16"/>
      <c r="H241" s="16"/>
      <c r="I241" s="16"/>
      <c r="J241" s="3"/>
      <c r="K241" s="3"/>
    </row>
    <row r="242" spans="1:11" x14ac:dyDescent="0.3">
      <c r="A242" s="15" t="s">
        <v>273</v>
      </c>
      <c r="B242" s="15" t="s">
        <v>13</v>
      </c>
      <c r="C242" s="16"/>
      <c r="D242" s="16"/>
      <c r="E242" s="16"/>
      <c r="F242" s="16"/>
      <c r="G242" s="16"/>
      <c r="H242" s="16"/>
      <c r="I242" s="16"/>
      <c r="J242" s="3"/>
      <c r="K242" s="3"/>
    </row>
    <row r="243" spans="1:11" x14ac:dyDescent="0.3">
      <c r="A243" s="7" t="s">
        <v>274</v>
      </c>
      <c r="B243" s="7" t="s">
        <v>183</v>
      </c>
      <c r="C243" s="17">
        <v>70</v>
      </c>
      <c r="D243" s="23"/>
      <c r="E243" s="17">
        <f>C243*D243</f>
        <v>0</v>
      </c>
      <c r="F243" s="17"/>
      <c r="G243" s="17">
        <f>C243*F243</f>
        <v>0</v>
      </c>
      <c r="H243" s="17">
        <f>D243+F243</f>
        <v>0</v>
      </c>
      <c r="I243" s="17">
        <f>E243+G243</f>
        <v>0</v>
      </c>
      <c r="J243" s="3"/>
      <c r="K243" s="3"/>
    </row>
    <row r="244" spans="1:11" x14ac:dyDescent="0.3">
      <c r="A244" s="12" t="s">
        <v>275</v>
      </c>
      <c r="B244" s="12" t="s">
        <v>13</v>
      </c>
      <c r="C244" s="13"/>
      <c r="D244" s="13"/>
      <c r="E244" s="13">
        <f>SUM(E210:E243)</f>
        <v>0</v>
      </c>
      <c r="F244" s="13"/>
      <c r="G244" s="13">
        <f>SUM(G210:G243)</f>
        <v>0</v>
      </c>
      <c r="H244" s="13"/>
      <c r="I244" s="13">
        <f>SUM(I210:I243)</f>
        <v>0</v>
      </c>
      <c r="J244" s="3"/>
      <c r="K244" s="3"/>
    </row>
    <row r="245" spans="1:11" x14ac:dyDescent="0.3">
      <c r="A245" s="1" t="s">
        <v>309</v>
      </c>
    </row>
  </sheetData>
  <sheetProtection algorithmName="SHA-512" hashValue="KYjPJY0tuC5OHWepSsqKOcM08AJAmVtbM5J+f2IHEOC+HYf1MRZ5CSXG/Ic11IspAQpezdgieAry0kpid5sw/Q==" saltValue="xYLC2ryxaa4MBGjGMAVpDw==" spinCount="100000" sheet="1" objects="1" scenarios="1"/>
  <protectedRanges>
    <protectedRange sqref="D211:D243" name="Oblast17"/>
    <protectedRange sqref="D163:D205" name="Oblast15"/>
    <protectedRange sqref="D61:D146" name="Oblast13"/>
    <protectedRange sqref="D56" name="Oblast11"/>
    <protectedRange sqref="D50" name="Oblast9"/>
    <protectedRange sqref="D44" name="Oblast7"/>
    <protectedRange sqref="D26:D38" name="Oblast5"/>
    <protectedRange sqref="D10:D19" name="Oblast3"/>
    <protectedRange sqref="D6:D8" name="Oblast1"/>
    <protectedRange sqref="F6:F8" name="Oblast2"/>
    <protectedRange sqref="F10:F21" name="Oblast4"/>
    <protectedRange sqref="F26:F40" name="Oblast6"/>
    <protectedRange sqref="F44:F46" name="Oblast8"/>
    <protectedRange sqref="F50:F52" name="Oblast10"/>
    <protectedRange sqref="F56:F58" name="Oblast12"/>
    <protectedRange sqref="F61:F160" name="Oblast14"/>
    <protectedRange sqref="F163:F202" name="Oblast16"/>
  </protectedRange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D2C0E-A1CB-4978-A822-62AA719309B6}">
  <dimension ref="A1:D33"/>
  <sheetViews>
    <sheetView workbookViewId="0">
      <selection activeCell="B7" sqref="B7"/>
    </sheetView>
  </sheetViews>
  <sheetFormatPr defaultRowHeight="14.4" x14ac:dyDescent="0.3"/>
  <cols>
    <col min="1" max="1" width="21.6640625" style="1" bestFit="1" customWidth="1"/>
    <col min="2" max="2" width="47.109375" style="1" bestFit="1" customWidth="1"/>
    <col min="4" max="4" width="0" style="9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ht="24.6" x14ac:dyDescent="0.3">
      <c r="A3" s="2" t="s">
        <v>4</v>
      </c>
      <c r="B3" s="5" t="s">
        <v>308</v>
      </c>
      <c r="C3" s="3"/>
    </row>
    <row r="4" spans="1:3" ht="24.6" x14ac:dyDescent="0.3">
      <c r="A4" s="2" t="s">
        <v>5</v>
      </c>
      <c r="B4" s="5" t="s">
        <v>307</v>
      </c>
      <c r="C4" s="3"/>
    </row>
    <row r="5" spans="1:3" x14ac:dyDescent="0.3">
      <c r="A5" s="2" t="s">
        <v>6</v>
      </c>
      <c r="B5" s="6" t="s">
        <v>7</v>
      </c>
      <c r="C5" s="3"/>
    </row>
    <row r="6" spans="1:3" x14ac:dyDescent="0.3">
      <c r="A6" s="2" t="s">
        <v>8</v>
      </c>
      <c r="B6" s="6" t="s">
        <v>9</v>
      </c>
      <c r="C6" s="3"/>
    </row>
    <row r="7" spans="1:3" x14ac:dyDescent="0.3">
      <c r="A7" s="2" t="s">
        <v>10</v>
      </c>
      <c r="B7" s="6" t="s">
        <v>11</v>
      </c>
      <c r="C7" s="3"/>
    </row>
    <row r="8" spans="1:3" x14ac:dyDescent="0.3">
      <c r="A8" s="2" t="s">
        <v>12</v>
      </c>
      <c r="B8" s="6" t="s">
        <v>13</v>
      </c>
      <c r="C8" s="3"/>
    </row>
    <row r="9" spans="1:3" x14ac:dyDescent="0.3">
      <c r="A9" s="2" t="s">
        <v>14</v>
      </c>
      <c r="B9" s="6" t="s">
        <v>15</v>
      </c>
      <c r="C9" s="3"/>
    </row>
    <row r="10" spans="1:3" x14ac:dyDescent="0.3">
      <c r="A10" s="2" t="s">
        <v>16</v>
      </c>
      <c r="B10" s="6" t="s">
        <v>13</v>
      </c>
      <c r="C10" s="3"/>
    </row>
    <row r="11" spans="1:3" x14ac:dyDescent="0.3">
      <c r="A11" s="2" t="s">
        <v>17</v>
      </c>
      <c r="B11" s="6" t="s">
        <v>18</v>
      </c>
      <c r="C11" s="3"/>
    </row>
    <row r="12" spans="1:3" x14ac:dyDescent="0.3">
      <c r="A12" s="2" t="s">
        <v>19</v>
      </c>
      <c r="B12" s="6" t="s">
        <v>20</v>
      </c>
      <c r="C12" s="3"/>
    </row>
    <row r="13" spans="1:3" x14ac:dyDescent="0.3">
      <c r="A13" s="2" t="s">
        <v>21</v>
      </c>
      <c r="B13" s="6" t="s">
        <v>22</v>
      </c>
      <c r="C13" s="3"/>
    </row>
    <row r="14" spans="1:3" x14ac:dyDescent="0.3">
      <c r="A14" s="2" t="s">
        <v>23</v>
      </c>
      <c r="B14" s="6" t="s">
        <v>24</v>
      </c>
      <c r="C14" s="3"/>
    </row>
    <row r="15" spans="1:3" x14ac:dyDescent="0.3">
      <c r="A15" s="2" t="s">
        <v>13</v>
      </c>
      <c r="B15" s="7" t="s">
        <v>13</v>
      </c>
      <c r="C15" s="3"/>
    </row>
    <row r="16" spans="1:3" x14ac:dyDescent="0.3">
      <c r="A16" s="2" t="s">
        <v>25</v>
      </c>
      <c r="B16" s="8" t="s">
        <v>26</v>
      </c>
      <c r="C16" s="3"/>
    </row>
    <row r="17" spans="1:3" x14ac:dyDescent="0.3">
      <c r="A17" s="2" t="s">
        <v>27</v>
      </c>
      <c r="B17" s="8" t="s">
        <v>28</v>
      </c>
      <c r="C17" s="3"/>
    </row>
    <row r="18" spans="1:3" x14ac:dyDescent="0.3">
      <c r="A18" s="2" t="s">
        <v>29</v>
      </c>
      <c r="B18" s="8" t="s">
        <v>30</v>
      </c>
      <c r="C18" s="3"/>
    </row>
    <row r="19" spans="1:3" x14ac:dyDescent="0.3">
      <c r="A19" s="2" t="s">
        <v>31</v>
      </c>
      <c r="B19" s="8" t="s">
        <v>28</v>
      </c>
      <c r="C19" s="3"/>
    </row>
    <row r="20" spans="1:3" x14ac:dyDescent="0.3">
      <c r="A20" s="2" t="s">
        <v>32</v>
      </c>
      <c r="B20" s="8" t="s">
        <v>33</v>
      </c>
      <c r="C20" s="3"/>
    </row>
    <row r="21" spans="1:3" x14ac:dyDescent="0.3">
      <c r="A21" s="2" t="s">
        <v>34</v>
      </c>
      <c r="B21" s="8" t="s">
        <v>33</v>
      </c>
      <c r="C21" s="3"/>
    </row>
    <row r="22" spans="1:3" x14ac:dyDescent="0.3">
      <c r="A22" s="2" t="s">
        <v>35</v>
      </c>
      <c r="B22" s="8" t="s">
        <v>36</v>
      </c>
      <c r="C22" s="3"/>
    </row>
    <row r="23" spans="1:3" x14ac:dyDescent="0.3">
      <c r="A23" s="2" t="s">
        <v>37</v>
      </c>
      <c r="B23" s="8" t="s">
        <v>38</v>
      </c>
      <c r="C23" s="3"/>
    </row>
    <row r="24" spans="1:3" x14ac:dyDescent="0.3">
      <c r="A24" s="2" t="s">
        <v>39</v>
      </c>
      <c r="B24" s="8" t="s">
        <v>40</v>
      </c>
      <c r="C24" s="3"/>
    </row>
    <row r="25" spans="1:3" x14ac:dyDescent="0.3">
      <c r="A25" s="2" t="s">
        <v>41</v>
      </c>
      <c r="B25" s="8" t="s">
        <v>42</v>
      </c>
      <c r="C25" s="3"/>
    </row>
    <row r="26" spans="1:3" x14ac:dyDescent="0.3">
      <c r="A26" s="2" t="s">
        <v>43</v>
      </c>
      <c r="B26" s="8" t="s">
        <v>44</v>
      </c>
      <c r="C26" s="3"/>
    </row>
    <row r="27" spans="1:3" x14ac:dyDescent="0.3">
      <c r="A27" s="2" t="s">
        <v>45</v>
      </c>
      <c r="B27" s="8" t="s">
        <v>42</v>
      </c>
      <c r="C27" s="3"/>
    </row>
    <row r="28" spans="1:3" x14ac:dyDescent="0.3">
      <c r="A28" s="2" t="s">
        <v>46</v>
      </c>
      <c r="B28" s="8" t="s">
        <v>42</v>
      </c>
      <c r="C28" s="3"/>
    </row>
    <row r="29" spans="1:3" x14ac:dyDescent="0.3">
      <c r="A29" s="2" t="s">
        <v>47</v>
      </c>
      <c r="B29" s="8" t="s">
        <v>42</v>
      </c>
      <c r="C29" s="3"/>
    </row>
    <row r="30" spans="1:3" x14ac:dyDescent="0.3">
      <c r="A30" s="2" t="s">
        <v>48</v>
      </c>
      <c r="B30" s="8" t="s">
        <v>42</v>
      </c>
      <c r="C30" s="3"/>
    </row>
    <row r="31" spans="1:3" x14ac:dyDescent="0.3">
      <c r="A31" s="2" t="s">
        <v>49</v>
      </c>
      <c r="B31" s="8" t="s">
        <v>50</v>
      </c>
      <c r="C31" s="3"/>
    </row>
    <row r="32" spans="1:3" x14ac:dyDescent="0.3">
      <c r="A32" s="2" t="s">
        <v>51</v>
      </c>
      <c r="B32" s="8" t="s">
        <v>52</v>
      </c>
      <c r="C32" s="3"/>
    </row>
    <row r="33" spans="1:2" x14ac:dyDescent="0.3">
      <c r="A33" s="1" t="s">
        <v>53</v>
      </c>
      <c r="B33" s="1">
        <v>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2017-11-24T14:10:44Z</dcterms:created>
  <dcterms:modified xsi:type="dcterms:W3CDTF">2017-12-13T17:17:46Z</dcterms:modified>
</cp:coreProperties>
</file>